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ansvos05\t_data\R04\21上下水道局\02事務係\007_経営比較分析\②回答\03‗下水\"/>
    </mc:Choice>
  </mc:AlternateContent>
  <xr:revisionPtr revIDLastSave="0" documentId="13_ncr:1_{9FB26094-25C8-43D6-BB43-B12BC0500761}" xr6:coauthVersionLast="36" xr6:coauthVersionMax="36" xr10:uidLastSave="{00000000-0000-0000-0000-000000000000}"/>
  <workbookProtection workbookAlgorithmName="SHA-512" workbookHashValue="tPMDuEX1WrlyAuPXdJFQkDcQjhlhn3CK5ssaUzwLNNCSeML9PLqkmKFPXTD7qM4c7vlWiV9//Wi6Tt4w1EzjqA==" workbookSaltValue="WeQzhH++I7bew6DGTfwEy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<sst xmlns="http://schemas.openxmlformats.org/spreadsheetml/2006/main" count="307" uniqueCount="117">
  <si>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</si>
  <si>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</si>
  <si>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</si>
  <si>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</si>
  <si>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</si>
  <si>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</si>
  <si>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</si>
  <si>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</si>
  <si>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</si>
  <si>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</si>
  <si>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</si>
  <si>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</si>
  <si>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</si>
  <si>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</si>
  <si>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</si>
  <si>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</si>
  <si>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</si>
  <si>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</si>
  <si>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</si>
  <si>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</si>
  <si>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</si>
  <si>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</si>
  <si>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</si>
  <si>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</si>
  <si>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</si>
  <si>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</si>
  <si>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</si>
  <si>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</si>
  <si>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</si>
  <si>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</si>
  <si>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</si>
  <si>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</si>
  <si>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</si>
  <si>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</si>
  <si>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</si>
  <si>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</si>
  <si>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</si>
  <si>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</si>
  <si>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</si>
  <si>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</si>
  <si>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</si>
  <si>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</si>
  <si>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</si>
  <si>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</si>
  <si>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</si>
  <si>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</si>
  <si>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</si>
  <si>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</si>
  <si>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</si>
  <si>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</si>
  <si>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</si>
  <si>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</si>
  <si>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</si>
  <si>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</si>
  <si>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</si>
  <si>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</si>
  <si>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</si>
  <si>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</si>
  <si>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</si>
  <si>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</si>
  <si>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</si>
  <si>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</si>
  <si>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</si>
  <si>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</si>
  <si>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</si>
  <si>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</si>
  <si>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</si>
  <si>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</si>
  <si>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</si>
  <si>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</si>
  <si>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</si>
  <si>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</si>
  <si>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</si>
  <si>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</si>
  <si>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</si>
  <si>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</si>
  <si>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</si>
  <si>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</si>
  <si>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</si>
  <si>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</si>
  <si>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</si>
  <si>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</si>
  <si>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</si>
  <si>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</si>
  <si>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</si>
  <si>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</si>
  <si>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</si>
  <si>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</si>
  <si>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</si>
  <si>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</si>
  <si>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</si>
  <si>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</si>
  <si>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</si>
  <si>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</si>
  <si>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</si>
  <si>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</si>
  <si>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十日町市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</si>
  <si>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</si>
  <si>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</si>
  <si>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</si>
  <si>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</si>
  <si>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</si>
  <si>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</si>
  <si>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</si>
  <si>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</si>
  <si>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</si>
  <si>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</si>
  <si>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</si>
  <si>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</si>
  <si>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</si>
  <si>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</si>
  <si>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</si>
  <si>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</si>
  <si>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</si>
  <si>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当市は主に山間地域を合併浄化槽区域に設定しています。
　このことから設置箇所が広域に点在し、維持管理費が高くなっており、また、維持管理費は内訳のほとんどが汲み取り費用や法定検査費、電気料などの縮減できない費用であるため、削減は困難です。
　料金収入については事業に関わらず市内統一料金としているため、維持管理費に見合った料金を設定することができていません。
</t>
    <phoneticPr fontId="4"/>
  </si>
  <si>
    <t>　『有形固定資産減価償却率』は全国平均を下回っているものの、今後は設備の更新が増加することが想定されることから、計画的な更新を行っていく必要があります。</t>
    <phoneticPr fontId="4"/>
  </si>
  <si>
    <t>　個別排水処理事業は使用料収入にて維持管理費を3割程度しか賄えておらず、他事業や一般会計からの支援で経営が成り立っているのが現状です。
　今後も財政状況の改善が見込めないため、引き続き他事業や一般会計からの支援を受ける必要があります。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</si>
</sst>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09-480B-A4AC-18F48C90AEC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A09-480B-A4AC-18F48C90AEC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16.329999999999998</c:v>
                </c:pt>
                <c:pt idx="4">
                  <c:v>15.83</c:v>
                </c:pt>
              </c:numCache>
            </c:numRef>
          </c:val>
          <c:extLst>
            <c:ext xmlns:c16="http://schemas.microsoft.com/office/drawing/2014/chart" uri="{C3380CC4-5D6E-409C-BE32-E72D297353CC}">
              <c16:uniqueId val="{00000000-A3B8-4691-8DAE-BABA4223A3F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46.36</c:v>
                </c:pt>
                <c:pt idx="4">
                  <c:v>228.91</c:v>
                </c:pt>
              </c:numCache>
            </c:numRef>
          </c:val>
          <c:smooth val="0"/>
          <c:extLst>
            <c:ext xmlns:c16="http://schemas.microsoft.com/office/drawing/2014/chart" uri="{C3380CC4-5D6E-409C-BE32-E72D297353CC}">
              <c16:uniqueId val="{00000001-A3B8-4691-8DAE-BABA4223A3F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D8E8-4D26-ABB2-E1CDD2D073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83.08</c:v>
                </c:pt>
                <c:pt idx="4">
                  <c:v>82.61</c:v>
                </c:pt>
              </c:numCache>
            </c:numRef>
          </c:val>
          <c:smooth val="0"/>
          <c:extLst>
            <c:ext xmlns:c16="http://schemas.microsoft.com/office/drawing/2014/chart" uri="{C3380CC4-5D6E-409C-BE32-E72D297353CC}">
              <c16:uniqueId val="{00000001-D8E8-4D26-ABB2-E1CDD2D073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62</c:v>
                </c:pt>
                <c:pt idx="4">
                  <c:v>90.55</c:v>
                </c:pt>
              </c:numCache>
            </c:numRef>
          </c:val>
          <c:extLst>
            <c:ext xmlns:c16="http://schemas.microsoft.com/office/drawing/2014/chart" uri="{C3380CC4-5D6E-409C-BE32-E72D297353CC}">
              <c16:uniqueId val="{00000000-AC20-4B31-A2DA-C59EF08C3DD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96.14</c:v>
                </c:pt>
                <c:pt idx="4">
                  <c:v>95.6</c:v>
                </c:pt>
              </c:numCache>
            </c:numRef>
          </c:val>
          <c:smooth val="0"/>
          <c:extLst>
            <c:ext xmlns:c16="http://schemas.microsoft.com/office/drawing/2014/chart" uri="{C3380CC4-5D6E-409C-BE32-E72D297353CC}">
              <c16:uniqueId val="{00000001-AC20-4B31-A2DA-C59EF08C3DD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7.88</c:v>
                </c:pt>
                <c:pt idx="4">
                  <c:v>15.76</c:v>
                </c:pt>
              </c:numCache>
            </c:numRef>
          </c:val>
          <c:extLst>
            <c:ext xmlns:c16="http://schemas.microsoft.com/office/drawing/2014/chart" uri="{C3380CC4-5D6E-409C-BE32-E72D297353CC}">
              <c16:uniqueId val="{00000000-057E-4C18-BCA2-A3ACB8AE57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33.75</c:v>
                </c:pt>
                <c:pt idx="4">
                  <c:v>36.21</c:v>
                </c:pt>
              </c:numCache>
            </c:numRef>
          </c:val>
          <c:smooth val="0"/>
          <c:extLst>
            <c:ext xmlns:c16="http://schemas.microsoft.com/office/drawing/2014/chart" uri="{C3380CC4-5D6E-409C-BE32-E72D297353CC}">
              <c16:uniqueId val="{00000001-057E-4C18-BCA2-A3ACB8AE57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F1-4240-86EB-1BE7A56055F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CF1-4240-86EB-1BE7A56055F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155.9</c:v>
                </c:pt>
                <c:pt idx="4">
                  <c:v>192.32</c:v>
                </c:pt>
              </c:numCache>
            </c:numRef>
          </c:val>
          <c:extLst>
            <c:ext xmlns:c16="http://schemas.microsoft.com/office/drawing/2014/chart" uri="{C3380CC4-5D6E-409C-BE32-E72D297353CC}">
              <c16:uniqueId val="{00000000-CFF5-43BE-B556-9E0F34E60C2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237</c:v>
                </c:pt>
                <c:pt idx="4">
                  <c:v>257.23</c:v>
                </c:pt>
              </c:numCache>
            </c:numRef>
          </c:val>
          <c:smooth val="0"/>
          <c:extLst>
            <c:ext xmlns:c16="http://schemas.microsoft.com/office/drawing/2014/chart" uri="{C3380CC4-5D6E-409C-BE32-E72D297353CC}">
              <c16:uniqueId val="{00000001-CFF5-43BE-B556-9E0F34E60C2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86.13</c:v>
                </c:pt>
                <c:pt idx="4">
                  <c:v>69.25</c:v>
                </c:pt>
              </c:numCache>
            </c:numRef>
          </c:val>
          <c:extLst>
            <c:ext xmlns:c16="http://schemas.microsoft.com/office/drawing/2014/chart" uri="{C3380CC4-5D6E-409C-BE32-E72D297353CC}">
              <c16:uniqueId val="{00000000-5C86-4C10-94C4-9C07AD7FE8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135.35</c:v>
                </c:pt>
                <c:pt idx="4">
                  <c:v>150.91999999999999</c:v>
                </c:pt>
              </c:numCache>
            </c:numRef>
          </c:val>
          <c:smooth val="0"/>
          <c:extLst>
            <c:ext xmlns:c16="http://schemas.microsoft.com/office/drawing/2014/chart" uri="{C3380CC4-5D6E-409C-BE32-E72D297353CC}">
              <c16:uniqueId val="{00000001-5C86-4C10-94C4-9C07AD7FE8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621.87</c:v>
                </c:pt>
                <c:pt idx="4">
                  <c:v>600.62</c:v>
                </c:pt>
              </c:numCache>
            </c:numRef>
          </c:val>
          <c:extLst>
            <c:ext xmlns:c16="http://schemas.microsoft.com/office/drawing/2014/chart" uri="{C3380CC4-5D6E-409C-BE32-E72D297353CC}">
              <c16:uniqueId val="{00000000-60CF-4FF9-B12D-068E29CCBD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782.91</c:v>
                </c:pt>
                <c:pt idx="4">
                  <c:v>783.21</c:v>
                </c:pt>
              </c:numCache>
            </c:numRef>
          </c:val>
          <c:smooth val="0"/>
          <c:extLst>
            <c:ext xmlns:c16="http://schemas.microsoft.com/office/drawing/2014/chart" uri="{C3380CC4-5D6E-409C-BE32-E72D297353CC}">
              <c16:uniqueId val="{00000001-60CF-4FF9-B12D-068E29CCBD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44.03</c:v>
                </c:pt>
                <c:pt idx="4">
                  <c:v>61.68</c:v>
                </c:pt>
              </c:numCache>
            </c:numRef>
          </c:val>
          <c:extLst>
            <c:ext xmlns:c16="http://schemas.microsoft.com/office/drawing/2014/chart" uri="{C3380CC4-5D6E-409C-BE32-E72D297353CC}">
              <c16:uniqueId val="{00000000-49D2-4B9E-AE72-81479E0E83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49.38</c:v>
                </c:pt>
                <c:pt idx="4">
                  <c:v>48.53</c:v>
                </c:pt>
              </c:numCache>
            </c:numRef>
          </c:val>
          <c:smooth val="0"/>
          <c:extLst>
            <c:ext xmlns:c16="http://schemas.microsoft.com/office/drawing/2014/chart" uri="{C3380CC4-5D6E-409C-BE32-E72D297353CC}">
              <c16:uniqueId val="{00000001-49D2-4B9E-AE72-81479E0E83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365.63</c:v>
                </c:pt>
                <c:pt idx="4">
                  <c:v>261.27</c:v>
                </c:pt>
              </c:numCache>
            </c:numRef>
          </c:val>
          <c:extLst>
            <c:ext xmlns:c16="http://schemas.microsoft.com/office/drawing/2014/chart" uri="{C3380CC4-5D6E-409C-BE32-E72D297353CC}">
              <c16:uniqueId val="{00000000-2D88-419F-986F-C941D5B832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316.97000000000003</c:v>
                </c:pt>
                <c:pt idx="4">
                  <c:v>326.17</c:v>
                </c:pt>
              </c:numCache>
            </c:numRef>
          </c:val>
          <c:smooth val="0"/>
          <c:extLst>
            <c:ext xmlns:c16="http://schemas.microsoft.com/office/drawing/2014/chart" uri="{C3380CC4-5D6E-409C-BE32-E72D297353CC}">
              <c16:uniqueId val="{00000001-2D88-419F-986F-C941D5B832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新潟県　十日町市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個別排水処理</v>
      </c>
      <c r="Q8" s="66"/>
      <c r="R8" s="66"/>
      <c r="S8" s="66"/>
      <c r="T8" s="66"/>
      <c r="U8" s="66"/>
      <c r="V8" s="66"/>
      <c r="W8" s="66" t="str">
        <f>データ!L6</f>
        <v>L2</v>
      </c>
      <c r="X8" s="66"/>
      <c r="Y8" s="66"/>
      <c r="Z8" s="66"/>
      <c r="AA8" s="66"/>
      <c r="AB8" s="66"/>
      <c r="AC8" s="66"/>
      <c r="AD8" s="67" t="str">
        <f>データ!$M$6</f>
        <v>非設置</v>
      </c>
      <c r="AE8" s="67"/>
      <c r="AF8" s="67"/>
      <c r="AG8" s="67"/>
      <c r="AH8" s="67"/>
      <c r="AI8" s="67"/>
      <c r="AJ8" s="67"/>
      <c r="AK8" s="3"/>
      <c r="AL8" s="55">
        <f>データ!S6</f>
        <v>50164</v>
      </c>
      <c r="AM8" s="55"/>
      <c r="AN8" s="55"/>
      <c r="AO8" s="55"/>
      <c r="AP8" s="55"/>
      <c r="AQ8" s="55"/>
      <c r="AR8" s="55"/>
      <c r="AS8" s="55"/>
      <c r="AT8" s="54">
        <f>データ!T6</f>
        <v>590.39</v>
      </c>
      <c r="AU8" s="54"/>
      <c r="AV8" s="54"/>
      <c r="AW8" s="54"/>
      <c r="AX8" s="54"/>
      <c r="AY8" s="54"/>
      <c r="AZ8" s="54"/>
      <c r="BA8" s="54"/>
      <c r="BB8" s="54">
        <f>データ!U6</f>
        <v>84.97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39.229999999999997</v>
      </c>
      <c r="J10" s="54"/>
      <c r="K10" s="54"/>
      <c r="L10" s="54"/>
      <c r="M10" s="54"/>
      <c r="N10" s="54"/>
      <c r="O10" s="54"/>
      <c r="P10" s="54">
        <f>データ!P6</f>
        <v>0.4</v>
      </c>
      <c r="Q10" s="54"/>
      <c r="R10" s="54"/>
      <c r="S10" s="54"/>
      <c r="T10" s="54"/>
      <c r="U10" s="54"/>
      <c r="V10" s="54"/>
      <c r="W10" s="54">
        <f>データ!Q6</f>
        <v>100</v>
      </c>
      <c r="X10" s="54"/>
      <c r="Y10" s="54"/>
      <c r="Z10" s="54"/>
      <c r="AA10" s="54"/>
      <c r="AB10" s="54"/>
      <c r="AC10" s="54"/>
      <c r="AD10" s="55">
        <f>データ!R6</f>
        <v>3355</v>
      </c>
      <c r="AE10" s="55"/>
      <c r="AF10" s="55"/>
      <c r="AG10" s="55"/>
      <c r="AH10" s="55"/>
      <c r="AI10" s="55"/>
      <c r="AJ10" s="55"/>
      <c r="AK10" s="2"/>
      <c r="AL10" s="55">
        <f>データ!V6</f>
        <v>197</v>
      </c>
      <c r="AM10" s="55"/>
      <c r="AN10" s="55"/>
      <c r="AO10" s="55"/>
      <c r="AP10" s="55"/>
      <c r="AQ10" s="55"/>
      <c r="AR10" s="55"/>
      <c r="AS10" s="55"/>
      <c r="AT10" s="54">
        <f>データ!W6</f>
        <v>9.26</v>
      </c>
      <c r="AU10" s="54"/>
      <c r="AV10" s="54"/>
      <c r="AW10" s="54"/>
      <c r="AX10" s="54"/>
      <c r="AY10" s="54"/>
      <c r="AZ10" s="54"/>
      <c r="BA10" s="54"/>
      <c r="BB10" s="54">
        <f>データ!X6</f>
        <v>21.27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eLmBLpI/AdyfQlHcKu/zHtr4d9Vk9kuMMgJ988lAP5SK68obhl/IBg7qXjgP5Kbwsj23NsuUBNph9GQS9Q0iZw==" saltValue="0/wUcqcfb8Q2/1X56m02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152102</v>
      </c>
      <c r="D6" s="19">
        <f t="shared" si="3"/>
        <v>46</v>
      </c>
      <c r="E6" s="19">
        <f t="shared" si="3"/>
        <v>18</v>
      </c>
      <c r="F6" s="19">
        <f t="shared" si="3"/>
        <v>1</v>
      </c>
      <c r="G6" s="19">
        <f t="shared" si="3"/>
        <v>0</v>
      </c>
      <c r="H6" s="19" t="str">
        <f t="shared" si="3"/>
        <v>新潟県　十日町市</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39.229999999999997</v>
      </c>
      <c r="P6" s="20">
        <f t="shared" si="3"/>
        <v>0.4</v>
      </c>
      <c r="Q6" s="20">
        <f t="shared" si="3"/>
        <v>100</v>
      </c>
      <c r="R6" s="20">
        <f t="shared" si="3"/>
        <v>3355</v>
      </c>
      <c r="S6" s="20">
        <f t="shared" si="3"/>
        <v>50164</v>
      </c>
      <c r="T6" s="20">
        <f t="shared" si="3"/>
        <v>590.39</v>
      </c>
      <c r="U6" s="20">
        <f t="shared" si="3"/>
        <v>84.97</v>
      </c>
      <c r="V6" s="20">
        <f t="shared" si="3"/>
        <v>197</v>
      </c>
      <c r="W6" s="20">
        <f t="shared" si="3"/>
        <v>9.26</v>
      </c>
      <c r="X6" s="20">
        <f t="shared" si="3"/>
        <v>21.27</v>
      </c>
      <c r="Y6" s="21" t="str">
        <f>IF(Y7="",NA(),Y7)</f>
        <v>-</v>
      </c>
      <c r="Z6" s="21" t="str">
        <f t="shared" ref="Z6:AH6" si="4">IF(Z7="",NA(),Z7)</f>
        <v>-</v>
      </c>
      <c r="AA6" s="21" t="str">
        <f t="shared" si="4"/>
        <v>-</v>
      </c>
      <c r="AB6" s="21">
        <f t="shared" si="4"/>
        <v>62</v>
      </c>
      <c r="AC6" s="21">
        <f t="shared" si="4"/>
        <v>90.55</v>
      </c>
      <c r="AD6" s="21" t="str">
        <f t="shared" si="4"/>
        <v>-</v>
      </c>
      <c r="AE6" s="21" t="str">
        <f t="shared" si="4"/>
        <v>-</v>
      </c>
      <c r="AF6" s="21" t="str">
        <f t="shared" si="4"/>
        <v>-</v>
      </c>
      <c r="AG6" s="21">
        <f t="shared" si="4"/>
        <v>96.14</v>
      </c>
      <c r="AH6" s="21">
        <f t="shared" si="4"/>
        <v>95.6</v>
      </c>
      <c r="AI6" s="20" t="str">
        <f>IF(AI7="","",IF(AI7="-","【-】","【"&amp;SUBSTITUTE(TEXT(AI7,"#,##0.00"),"-","△")&amp;"】"))</f>
        <v>【96.22】</v>
      </c>
      <c r="AJ6" s="21" t="str">
        <f>IF(AJ7="",NA(),AJ7)</f>
        <v>-</v>
      </c>
      <c r="AK6" s="21" t="str">
        <f t="shared" ref="AK6:AS6" si="5">IF(AK7="",NA(),AK7)</f>
        <v>-</v>
      </c>
      <c r="AL6" s="21" t="str">
        <f t="shared" si="5"/>
        <v>-</v>
      </c>
      <c r="AM6" s="21">
        <f t="shared" si="5"/>
        <v>155.9</v>
      </c>
      <c r="AN6" s="21">
        <f t="shared" si="5"/>
        <v>192.32</v>
      </c>
      <c r="AO6" s="21" t="str">
        <f t="shared" si="5"/>
        <v>-</v>
      </c>
      <c r="AP6" s="21" t="str">
        <f t="shared" si="5"/>
        <v>-</v>
      </c>
      <c r="AQ6" s="21" t="str">
        <f t="shared" si="5"/>
        <v>-</v>
      </c>
      <c r="AR6" s="21">
        <f t="shared" si="5"/>
        <v>237</v>
      </c>
      <c r="AS6" s="21">
        <f t="shared" si="5"/>
        <v>257.23</v>
      </c>
      <c r="AT6" s="20" t="str">
        <f>IF(AT7="","",IF(AT7="-","【-】","【"&amp;SUBSTITUTE(TEXT(AT7,"#,##0.00"),"-","△")&amp;"】"))</f>
        <v>【232.28】</v>
      </c>
      <c r="AU6" s="21" t="str">
        <f>IF(AU7="",NA(),AU7)</f>
        <v>-</v>
      </c>
      <c r="AV6" s="21" t="str">
        <f t="shared" ref="AV6:BD6" si="6">IF(AV7="",NA(),AV7)</f>
        <v>-</v>
      </c>
      <c r="AW6" s="21" t="str">
        <f t="shared" si="6"/>
        <v>-</v>
      </c>
      <c r="AX6" s="21">
        <f t="shared" si="6"/>
        <v>86.13</v>
      </c>
      <c r="AY6" s="21">
        <f t="shared" si="6"/>
        <v>69.25</v>
      </c>
      <c r="AZ6" s="21" t="str">
        <f t="shared" si="6"/>
        <v>-</v>
      </c>
      <c r="BA6" s="21" t="str">
        <f t="shared" si="6"/>
        <v>-</v>
      </c>
      <c r="BB6" s="21" t="str">
        <f t="shared" si="6"/>
        <v>-</v>
      </c>
      <c r="BC6" s="21">
        <f t="shared" si="6"/>
        <v>135.35</v>
      </c>
      <c r="BD6" s="21">
        <f t="shared" si="6"/>
        <v>150.91999999999999</v>
      </c>
      <c r="BE6" s="20" t="str">
        <f>IF(BE7="","",IF(BE7="-","【-】","【"&amp;SUBSTITUTE(TEXT(BE7,"#,##0.00"),"-","△")&amp;"】"))</f>
        <v>【155.69】</v>
      </c>
      <c r="BF6" s="21" t="str">
        <f>IF(BF7="",NA(),BF7)</f>
        <v>-</v>
      </c>
      <c r="BG6" s="21" t="str">
        <f t="shared" ref="BG6:BO6" si="7">IF(BG7="",NA(),BG7)</f>
        <v>-</v>
      </c>
      <c r="BH6" s="21" t="str">
        <f t="shared" si="7"/>
        <v>-</v>
      </c>
      <c r="BI6" s="21">
        <f t="shared" si="7"/>
        <v>621.87</v>
      </c>
      <c r="BJ6" s="21">
        <f t="shared" si="7"/>
        <v>600.62</v>
      </c>
      <c r="BK6" s="21" t="str">
        <f t="shared" si="7"/>
        <v>-</v>
      </c>
      <c r="BL6" s="21" t="str">
        <f t="shared" si="7"/>
        <v>-</v>
      </c>
      <c r="BM6" s="21" t="str">
        <f t="shared" si="7"/>
        <v>-</v>
      </c>
      <c r="BN6" s="21">
        <f t="shared" si="7"/>
        <v>782.91</v>
      </c>
      <c r="BO6" s="21">
        <f t="shared" si="7"/>
        <v>783.21</v>
      </c>
      <c r="BP6" s="20" t="str">
        <f>IF(BP7="","",IF(BP7="-","【-】","【"&amp;SUBSTITUTE(TEXT(BP7,"#,##0.00"),"-","△")&amp;"】"))</f>
        <v>【765.05】</v>
      </c>
      <c r="BQ6" s="21" t="str">
        <f>IF(BQ7="",NA(),BQ7)</f>
        <v>-</v>
      </c>
      <c r="BR6" s="21" t="str">
        <f t="shared" ref="BR6:BZ6" si="8">IF(BR7="",NA(),BR7)</f>
        <v>-</v>
      </c>
      <c r="BS6" s="21" t="str">
        <f t="shared" si="8"/>
        <v>-</v>
      </c>
      <c r="BT6" s="21">
        <f t="shared" si="8"/>
        <v>44.03</v>
      </c>
      <c r="BU6" s="21">
        <f t="shared" si="8"/>
        <v>61.68</v>
      </c>
      <c r="BV6" s="21" t="str">
        <f t="shared" si="8"/>
        <v>-</v>
      </c>
      <c r="BW6" s="21" t="str">
        <f t="shared" si="8"/>
        <v>-</v>
      </c>
      <c r="BX6" s="21" t="str">
        <f t="shared" si="8"/>
        <v>-</v>
      </c>
      <c r="BY6" s="21">
        <f t="shared" si="8"/>
        <v>49.38</v>
      </c>
      <c r="BZ6" s="21">
        <f t="shared" si="8"/>
        <v>48.53</v>
      </c>
      <c r="CA6" s="20" t="str">
        <f>IF(CA7="","",IF(CA7="-","【-】","【"&amp;SUBSTITUTE(TEXT(CA7,"#,##0.00"),"-","△")&amp;"】"))</f>
        <v>【48.97】</v>
      </c>
      <c r="CB6" s="21" t="str">
        <f>IF(CB7="",NA(),CB7)</f>
        <v>-</v>
      </c>
      <c r="CC6" s="21" t="str">
        <f t="shared" ref="CC6:CK6" si="9">IF(CC7="",NA(),CC7)</f>
        <v>-</v>
      </c>
      <c r="CD6" s="21" t="str">
        <f t="shared" si="9"/>
        <v>-</v>
      </c>
      <c r="CE6" s="21">
        <f t="shared" si="9"/>
        <v>365.63</v>
      </c>
      <c r="CF6" s="21">
        <f t="shared" si="9"/>
        <v>261.27</v>
      </c>
      <c r="CG6" s="21" t="str">
        <f t="shared" si="9"/>
        <v>-</v>
      </c>
      <c r="CH6" s="21" t="str">
        <f t="shared" si="9"/>
        <v>-</v>
      </c>
      <c r="CI6" s="21" t="str">
        <f t="shared" si="9"/>
        <v>-</v>
      </c>
      <c r="CJ6" s="21">
        <f t="shared" si="9"/>
        <v>316.97000000000003</v>
      </c>
      <c r="CK6" s="21">
        <f t="shared" si="9"/>
        <v>326.17</v>
      </c>
      <c r="CL6" s="20" t="str">
        <f>IF(CL7="","",IF(CL7="-","【-】","【"&amp;SUBSTITUTE(TEXT(CL7,"#,##0.00"),"-","△")&amp;"】"))</f>
        <v>【328.76】</v>
      </c>
      <c r="CM6" s="21" t="str">
        <f>IF(CM7="",NA(),CM7)</f>
        <v>-</v>
      </c>
      <c r="CN6" s="21" t="str">
        <f t="shared" ref="CN6:CV6" si="10">IF(CN7="",NA(),CN7)</f>
        <v>-</v>
      </c>
      <c r="CO6" s="21" t="str">
        <f t="shared" si="10"/>
        <v>-</v>
      </c>
      <c r="CP6" s="21">
        <f t="shared" si="10"/>
        <v>16.329999999999998</v>
      </c>
      <c r="CQ6" s="21">
        <f t="shared" si="10"/>
        <v>15.83</v>
      </c>
      <c r="CR6" s="21" t="str">
        <f t="shared" si="10"/>
        <v>-</v>
      </c>
      <c r="CS6" s="21" t="str">
        <f t="shared" si="10"/>
        <v>-</v>
      </c>
      <c r="CT6" s="21" t="str">
        <f t="shared" si="10"/>
        <v>-</v>
      </c>
      <c r="CU6" s="21">
        <f t="shared" si="10"/>
        <v>46.36</v>
      </c>
      <c r="CV6" s="21">
        <f t="shared" si="10"/>
        <v>228.91</v>
      </c>
      <c r="CW6" s="20" t="str">
        <f>IF(CW7="","",IF(CW7="-","【-】","【"&amp;SUBSTITUTE(TEXT(CW7,"#,##0.00"),"-","△")&amp;"】"))</f>
        <v>【224.12】</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83.08</v>
      </c>
      <c r="DG6" s="21">
        <f t="shared" si="11"/>
        <v>82.61</v>
      </c>
      <c r="DH6" s="20" t="str">
        <f>IF(DH7="","",IF(DH7="-","【-】","【"&amp;SUBSTITUTE(TEXT(DH7,"#,##0.00"),"-","△")&amp;"】"))</f>
        <v>【81.92】</v>
      </c>
      <c r="DI6" s="21" t="str">
        <f>IF(DI7="",NA(),DI7)</f>
        <v>-</v>
      </c>
      <c r="DJ6" s="21" t="str">
        <f t="shared" ref="DJ6:DR6" si="12">IF(DJ7="",NA(),DJ7)</f>
        <v>-</v>
      </c>
      <c r="DK6" s="21" t="str">
        <f t="shared" si="12"/>
        <v>-</v>
      </c>
      <c r="DL6" s="21">
        <f t="shared" si="12"/>
        <v>7.88</v>
      </c>
      <c r="DM6" s="21">
        <f t="shared" si="12"/>
        <v>15.76</v>
      </c>
      <c r="DN6" s="21" t="str">
        <f t="shared" si="12"/>
        <v>-</v>
      </c>
      <c r="DO6" s="21" t="str">
        <f t="shared" si="12"/>
        <v>-</v>
      </c>
      <c r="DP6" s="21" t="str">
        <f t="shared" si="12"/>
        <v>-</v>
      </c>
      <c r="DQ6" s="21">
        <f t="shared" si="12"/>
        <v>33.75</v>
      </c>
      <c r="DR6" s="21">
        <f t="shared" si="12"/>
        <v>36.21</v>
      </c>
      <c r="DS6" s="20" t="str">
        <f>IF(DS7="","",IF(DS7="-","【-】","【"&amp;SUBSTITUTE(TEXT(DS7,"#,##0.00"),"-","△")&amp;"】"))</f>
        <v>【35.80】</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152102</v>
      </c>
      <c r="D7" s="23">
        <v>46</v>
      </c>
      <c r="E7" s="23">
        <v>18</v>
      </c>
      <c r="F7" s="23">
        <v>1</v>
      </c>
      <c r="G7" s="23">
        <v>0</v>
      </c>
      <c r="H7" s="23" t="s">
        <v>96</v>
      </c>
      <c r="I7" s="23" t="s">
        <v>97</v>
      </c>
      <c r="J7" s="23" t="s">
        <v>98</v>
      </c>
      <c r="K7" s="23" t="s">
        <v>99</v>
      </c>
      <c r="L7" s="23" t="s">
        <v>100</v>
      </c>
      <c r="M7" s="23" t="s">
        <v>101</v>
      </c>
      <c r="N7" s="24" t="s">
        <v>102</v>
      </c>
      <c r="O7" s="24">
        <v>39.229999999999997</v>
      </c>
      <c r="P7" s="24">
        <v>0.4</v>
      </c>
      <c r="Q7" s="24">
        <v>100</v>
      </c>
      <c r="R7" s="24">
        <v>3355</v>
      </c>
      <c r="S7" s="24">
        <v>50164</v>
      </c>
      <c r="T7" s="24">
        <v>590.39</v>
      </c>
      <c r="U7" s="24">
        <v>84.97</v>
      </c>
      <c r="V7" s="24">
        <v>197</v>
      </c>
      <c r="W7" s="24">
        <v>9.26</v>
      </c>
      <c r="X7" s="24">
        <v>21.27</v>
      </c>
      <c r="Y7" s="24" t="s">
        <v>102</v>
      </c>
      <c r="Z7" s="24" t="s">
        <v>102</v>
      </c>
      <c r="AA7" s="24" t="s">
        <v>102</v>
      </c>
      <c r="AB7" s="24">
        <v>62</v>
      </c>
      <c r="AC7" s="24">
        <v>90.55</v>
      </c>
      <c r="AD7" s="24" t="s">
        <v>102</v>
      </c>
      <c r="AE7" s="24" t="s">
        <v>102</v>
      </c>
      <c r="AF7" s="24" t="s">
        <v>102</v>
      </c>
      <c r="AG7" s="24">
        <v>96.14</v>
      </c>
      <c r="AH7" s="24">
        <v>95.6</v>
      </c>
      <c r="AI7" s="24">
        <v>96.22</v>
      </c>
      <c r="AJ7" s="24" t="s">
        <v>102</v>
      </c>
      <c r="AK7" s="24" t="s">
        <v>102</v>
      </c>
      <c r="AL7" s="24" t="s">
        <v>102</v>
      </c>
      <c r="AM7" s="24">
        <v>155.9</v>
      </c>
      <c r="AN7" s="24">
        <v>192.32</v>
      </c>
      <c r="AO7" s="24" t="s">
        <v>102</v>
      </c>
      <c r="AP7" s="24" t="s">
        <v>102</v>
      </c>
      <c r="AQ7" s="24" t="s">
        <v>102</v>
      </c>
      <c r="AR7" s="24">
        <v>237</v>
      </c>
      <c r="AS7" s="24">
        <v>257.23</v>
      </c>
      <c r="AT7" s="24">
        <v>232.28</v>
      </c>
      <c r="AU7" s="24" t="s">
        <v>102</v>
      </c>
      <c r="AV7" s="24" t="s">
        <v>102</v>
      </c>
      <c r="AW7" s="24" t="s">
        <v>102</v>
      </c>
      <c r="AX7" s="24">
        <v>86.13</v>
      </c>
      <c r="AY7" s="24">
        <v>69.25</v>
      </c>
      <c r="AZ7" s="24" t="s">
        <v>102</v>
      </c>
      <c r="BA7" s="24" t="s">
        <v>102</v>
      </c>
      <c r="BB7" s="24" t="s">
        <v>102</v>
      </c>
      <c r="BC7" s="24">
        <v>135.35</v>
      </c>
      <c r="BD7" s="24">
        <v>150.91999999999999</v>
      </c>
      <c r="BE7" s="24">
        <v>155.69</v>
      </c>
      <c r="BF7" s="24" t="s">
        <v>102</v>
      </c>
      <c r="BG7" s="24" t="s">
        <v>102</v>
      </c>
      <c r="BH7" s="24" t="s">
        <v>102</v>
      </c>
      <c r="BI7" s="24">
        <v>621.87</v>
      </c>
      <c r="BJ7" s="24">
        <v>600.62</v>
      </c>
      <c r="BK7" s="24" t="s">
        <v>102</v>
      </c>
      <c r="BL7" s="24" t="s">
        <v>102</v>
      </c>
      <c r="BM7" s="24" t="s">
        <v>102</v>
      </c>
      <c r="BN7" s="24">
        <v>782.91</v>
      </c>
      <c r="BO7" s="24">
        <v>783.21</v>
      </c>
      <c r="BP7" s="24">
        <v>765.05</v>
      </c>
      <c r="BQ7" s="24" t="s">
        <v>102</v>
      </c>
      <c r="BR7" s="24" t="s">
        <v>102</v>
      </c>
      <c r="BS7" s="24" t="s">
        <v>102</v>
      </c>
      <c r="BT7" s="24">
        <v>44.03</v>
      </c>
      <c r="BU7" s="24">
        <v>61.68</v>
      </c>
      <c r="BV7" s="24" t="s">
        <v>102</v>
      </c>
      <c r="BW7" s="24" t="s">
        <v>102</v>
      </c>
      <c r="BX7" s="24" t="s">
        <v>102</v>
      </c>
      <c r="BY7" s="24">
        <v>49.38</v>
      </c>
      <c r="BZ7" s="24">
        <v>48.53</v>
      </c>
      <c r="CA7" s="24">
        <v>48.97</v>
      </c>
      <c r="CB7" s="24" t="s">
        <v>102</v>
      </c>
      <c r="CC7" s="24" t="s">
        <v>102</v>
      </c>
      <c r="CD7" s="24" t="s">
        <v>102</v>
      </c>
      <c r="CE7" s="24">
        <v>365.63</v>
      </c>
      <c r="CF7" s="24">
        <v>261.27</v>
      </c>
      <c r="CG7" s="24" t="s">
        <v>102</v>
      </c>
      <c r="CH7" s="24" t="s">
        <v>102</v>
      </c>
      <c r="CI7" s="24" t="s">
        <v>102</v>
      </c>
      <c r="CJ7" s="24">
        <v>316.97000000000003</v>
      </c>
      <c r="CK7" s="24">
        <v>326.17</v>
      </c>
      <c r="CL7" s="24">
        <v>328.76</v>
      </c>
      <c r="CM7" s="24" t="s">
        <v>102</v>
      </c>
      <c r="CN7" s="24" t="s">
        <v>102</v>
      </c>
      <c r="CO7" s="24" t="s">
        <v>102</v>
      </c>
      <c r="CP7" s="24">
        <v>16.329999999999998</v>
      </c>
      <c r="CQ7" s="24">
        <v>15.83</v>
      </c>
      <c r="CR7" s="24" t="s">
        <v>102</v>
      </c>
      <c r="CS7" s="24" t="s">
        <v>102</v>
      </c>
      <c r="CT7" s="24" t="s">
        <v>102</v>
      </c>
      <c r="CU7" s="24">
        <v>46.36</v>
      </c>
      <c r="CV7" s="24">
        <v>228.91</v>
      </c>
      <c r="CW7" s="24">
        <v>224.12</v>
      </c>
      <c r="CX7" s="24" t="s">
        <v>102</v>
      </c>
      <c r="CY7" s="24" t="s">
        <v>102</v>
      </c>
      <c r="CZ7" s="24" t="s">
        <v>102</v>
      </c>
      <c r="DA7" s="24">
        <v>100</v>
      </c>
      <c r="DB7" s="24">
        <v>100</v>
      </c>
      <c r="DC7" s="24" t="s">
        <v>102</v>
      </c>
      <c r="DD7" s="24" t="s">
        <v>102</v>
      </c>
      <c r="DE7" s="24" t="s">
        <v>102</v>
      </c>
      <c r="DF7" s="24">
        <v>83.08</v>
      </c>
      <c r="DG7" s="24">
        <v>82.61</v>
      </c>
      <c r="DH7" s="24">
        <v>81.92</v>
      </c>
      <c r="DI7" s="24" t="s">
        <v>102</v>
      </c>
      <c r="DJ7" s="24" t="s">
        <v>102</v>
      </c>
      <c r="DK7" s="24" t="s">
        <v>102</v>
      </c>
      <c r="DL7" s="24">
        <v>7.88</v>
      </c>
      <c r="DM7" s="24">
        <v>15.76</v>
      </c>
      <c r="DN7" s="24" t="s">
        <v>102</v>
      </c>
      <c r="DO7" s="24" t="s">
        <v>102</v>
      </c>
      <c r="DP7" s="24" t="s">
        <v>102</v>
      </c>
      <c r="DQ7" s="24">
        <v>33.75</v>
      </c>
      <c r="DR7" s="24">
        <v>36.21</v>
      </c>
      <c r="DS7" s="24">
        <v>35.799999999999997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2022-12-01T01:42:30Z</dcterms:created>
  <dcterms:modified xsi:type="dcterms:W3CDTF">2023-01-18T04:58:11Z</dcterms:modified>
  <cp:category/>
</cp:coreProperties>
</file>