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\\10.192.18.5\t_data\R04\21上下水道局\02事務係\007_経営比較分析\②回答\03‗下水\"/>
    </mc:Choice>
  </mc:AlternateContent>
  <xr:revisionPtr revIDLastSave="0" documentId="8_{4D407135-5FC5-4446-BCF5-041FF54E6E04}" xr6:coauthVersionLast="36" xr6:coauthVersionMax="36" xr10:uidLastSave="{00000000-0000-0000-0000-000000000000}"/>
  <workbookProtection workbookAlgorithmName="SHA-512" workbookHashValue="yJLPSx3zzEIuE3gXE9hrLwOzap8lAOlpfLxv3eloKCv4jIlUkcb+Cj5XzzF0YNrZwIJoiTgIr2Fi6r+cQRikGw==" workbookSaltValue="GsU/JV6krQ9/sPKdbFOjFA==" workbookSpinCount="100000" lockStructure="1"/>
  <bookViews>
    <workbookView xWindow="0" yWindow="0" windowWidth="15360" windowHeight="7635" xr2:uid="{00000000-000D-0000-FFFF-FFFF00000000}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5" i="4" s="1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J85" i="4" s="1"/>
  <c r="CK6" i="5"/>
  <c r="CJ6" i="5"/>
  <c r="CI6" i="5"/>
  <c r="CH6" i="5"/>
  <c r="CG6" i="5"/>
  <c r="CF6" i="5"/>
  <c r="CE6" i="5"/>
  <c r="CD6" i="5"/>
  <c r="CC6" i="5"/>
  <c r="CB6" i="5"/>
  <c r="CA6" i="5"/>
  <c r="I85" i="4" s="1"/>
  <c r="BZ6" i="5"/>
  <c r="BY6" i="5"/>
  <c r="BX6" i="5"/>
  <c r="BW6" i="5"/>
  <c r="BV6" i="5"/>
  <c r="BU6" i="5"/>
  <c r="BT6" i="5"/>
  <c r="BS6" i="5"/>
  <c r="BR6" i="5"/>
  <c r="BQ6" i="5"/>
  <c r="BP6" i="5"/>
  <c r="H85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5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U6" i="5"/>
  <c r="T6" i="5"/>
  <c r="AT8" i="4" s="1"/>
  <c r="S6" i="5"/>
  <c r="AL8" i="4" s="1"/>
  <c r="R6" i="5"/>
  <c r="Q6" i="5"/>
  <c r="P6" i="5"/>
  <c r="P10" i="4" s="1"/>
  <c r="O6" i="5"/>
  <c r="I10" i="4" s="1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K85" i="4"/>
  <c r="G85" i="4"/>
  <c r="F85" i="4"/>
  <c r="AL10" i="4"/>
  <c r="AD10" i="4"/>
  <c r="W10" i="4"/>
  <c r="B10" i="4"/>
  <c r="BB8" i="4"/>
  <c r="AD8" i="4"/>
  <c r="P8" i="4"/>
  <c r="I8" i="4"/>
  <c r="B8" i="4"/>
</calcChain>
</file>

<file path=xl/sharedStrings.xml><?xml version="1.0" encoding="utf-8"?>
<sst xmlns="http://schemas.openxmlformats.org/spreadsheetml/2006/main" count="297" uniqueCount="118">
  <si>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</si>
  <si>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</si>
  <si>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</si>
  <si>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</si>
  <si>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</si>
  <si>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</si>
  <si>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</si>
  <si>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</si>
  <si>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</si>
  <si>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</si>
  <si>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</si>
  <si>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</si>
  <si>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</si>
  <si>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</si>
  <si>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</si>
  <si>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</si>
  <si>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</si>
  <si>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</si>
  <si>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</si>
  <si>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</si>
  <si>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</si>
  <si>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</si>
  <si>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</si>
  <si>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</si>
  <si>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</si>
  <si>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</si>
  <si>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</si>
  <si>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</si>
  <si>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</si>
  <si>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</si>
  <si>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</si>
  <si>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</si>
  <si>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</si>
  <si>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</si>
  <si>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</si>
  <si>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</si>
  <si>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</si>
  <si>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</si>
  <si>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</si>
  <si>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</si>
  <si>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</si>
  <si>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</si>
  <si>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</si>
  <si>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</si>
  <si>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</si>
  <si>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</si>
  <si>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</si>
  <si>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</si>
  <si>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</si>
  <si>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</si>
  <si>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</si>
  <si>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</si>
  <si>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</si>
  <si>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</si>
  <si>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</si>
  <si>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</si>
  <si>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</si>
  <si>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</si>
  <si>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</si>
  <si>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</si>
  <si>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</si>
  <si>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</si>
  <si>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</si>
  <si>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</si>
  <si>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</si>
  <si>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</si>
  <si>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</si>
  <si>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</si>
  <si>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</si>
  <si>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</si>
  <si>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</si>
  <si>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</si>
  <si>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</si>
  <si>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</si>
  <si>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</si>
  <si>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</si>
  <si>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</si>
  <si>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</si>
  <si>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</si>
  <si>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</si>
  <si>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</si>
  <si>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</si>
  <si>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</si>
  <si>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</si>
  <si>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</si>
  <si>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</si>
  <si>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</si>
  <si>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</si>
  <si>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</si>
  <si>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</si>
  <si>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</si>
  <si>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</si>
  <si>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</si>
  <si>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</si>
  <si>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</si>
  <si>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</si>
  <si>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新潟県　十日町市</t>
  </si>
  <si>
    <t>法適用</t>
  </si>
  <si>
    <t>下水道事業</t>
  </si>
  <si>
    <t>農業集落排水</t>
  </si>
  <si>
    <t>F1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</si>
  <si>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</si>
  <si>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</si>
  <si>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</si>
  <si>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</si>
  <si>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</si>
  <si>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</si>
  <si>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</si>
  <si>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</si>
  <si>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</si>
  <si>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</si>
  <si>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</si>
  <si>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</si>
  <si>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</si>
  <si>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</si>
  <si>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現在取り組んでいる施設の長寿命化により、長期的な維持管理費の削減を目指す他、施設の統廃合等も検討し、経費の全体的な削減を行います。
　また、令和２年度より下水道事業を法適化したことから、経営の見える化を行い経営状況を把握した上で、投資の効率化・料金の改定等を検討し、経営の安定を図っていきます。</t>
    <phoneticPr fontId="4"/>
  </si>
  <si>
    <t>　下水道の整備はほぼ完了しておりますが、法定耐用年数を経過した管渠延長の割合を示す「②管渠老朽化率」は0％となっており、これは未だ更新需要を迎えていないことを示しています。したがって、今後は施設・管渠の更新が一斉に増加することが想定されることから、計画的な更新を行っていく必要があります。</t>
    <phoneticPr fontId="4"/>
  </si>
  <si>
    <t>　当市は山間部・過疎地域であるため、処理人口に比べ管渠の距離が長く、マンホールポンプが多くなっていることから、維持管理費が高くなっています。
　また、施設の老朽化により更新費用が増加しており、維持管理費も増加しているため、経営は悪化していくものと想定されます。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</si>
</sst>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1F-4E13-9582-F1C34DC8B6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0.02</c:v>
                </c:pt>
                <c:pt idx="4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1F-4E13-9582-F1C34DC8B6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52.65</c:v>
                </c:pt>
                <c:pt idx="4">
                  <c:v>50.99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B4-491A-AF43-75FF8EA3F9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55.26</c:v>
                </c:pt>
                <c:pt idx="4">
                  <c:v>54.54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B4-491A-AF43-75FF8EA3F9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93.59</c:v>
                </c:pt>
                <c:pt idx="4">
                  <c:v>92.5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C3-47DB-BB38-CF0D68BA1F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90.52</c:v>
                </c:pt>
                <c:pt idx="4">
                  <c:v>90.3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C3-47DB-BB38-CF0D68BA1F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109.32</c:v>
                </c:pt>
                <c:pt idx="4">
                  <c:v>113.63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35-47AE-9F37-57A860FF08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103.09</c:v>
                </c:pt>
                <c:pt idx="4">
                  <c:v>102.11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35-47AE-9F37-57A860FF08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3.58</c:v>
                </c:pt>
                <c:pt idx="4">
                  <c:v>7.14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58-43D4-830E-26B64D527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24.8</c:v>
                </c:pt>
                <c:pt idx="4">
                  <c:v>28.12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58-43D4-830E-26B64D527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07-413F-BCA2-FD3F977D6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07-413F-BCA2-FD3F977D6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4A-476C-9693-77B41EF8E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101.24</c:v>
                </c:pt>
                <c:pt idx="4">
                  <c:v>124.9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4A-476C-9693-77B41EF8E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30.07</c:v>
                </c:pt>
                <c:pt idx="4">
                  <c:v>50.51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DB-40E3-B7D2-F2F2A5E38F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37.24</c:v>
                </c:pt>
                <c:pt idx="4">
                  <c:v>33.58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DB-40E3-B7D2-F2F2A5E38F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2538.12</c:v>
                </c:pt>
                <c:pt idx="4">
                  <c:v>2634.8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A0-457E-87B5-3FFA0A6F6F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783.8</c:v>
                </c:pt>
                <c:pt idx="4">
                  <c:v>778.81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A0-457E-87B5-3FFA0A6F6F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70.739999999999995</c:v>
                </c:pt>
                <c:pt idx="4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80-4AFD-BABE-7A3A2BDFC4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68.11</c:v>
                </c:pt>
                <c:pt idx="4">
                  <c:v>67.23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80-4AFD-BABE-7A3A2BDFC4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231.7</c:v>
                </c:pt>
                <c:pt idx="4">
                  <c:v>202.85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19-4169-8E83-076025537B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222.41</c:v>
                </c:pt>
                <c:pt idx="4">
                  <c:v>228.21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19-4169-8E83-076025537B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【128.23】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【34.77】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【786.37】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【256.97】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【24.95】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A4" zoomScale="70" zoomScaleNormal="7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15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15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0" t="str">
        <f>データ!H6</f>
        <v>新潟県　十日町市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15">
      <c r="A8" s="2"/>
      <c r="B8" s="35" t="str">
        <f>データ!I6</f>
        <v>法適用</v>
      </c>
      <c r="C8" s="35"/>
      <c r="D8" s="35"/>
      <c r="E8" s="35"/>
      <c r="F8" s="35"/>
      <c r="G8" s="35"/>
      <c r="H8" s="35"/>
      <c r="I8" s="35" t="str">
        <f>データ!J6</f>
        <v>下水道事業</v>
      </c>
      <c r="J8" s="35"/>
      <c r="K8" s="35"/>
      <c r="L8" s="35"/>
      <c r="M8" s="35"/>
      <c r="N8" s="35"/>
      <c r="O8" s="35"/>
      <c r="P8" s="35" t="str">
        <f>データ!K6</f>
        <v>農業集落排水</v>
      </c>
      <c r="Q8" s="35"/>
      <c r="R8" s="35"/>
      <c r="S8" s="35"/>
      <c r="T8" s="35"/>
      <c r="U8" s="35"/>
      <c r="V8" s="35"/>
      <c r="W8" s="35" t="str">
        <f>データ!L6</f>
        <v>F1</v>
      </c>
      <c r="X8" s="35"/>
      <c r="Y8" s="35"/>
      <c r="Z8" s="35"/>
      <c r="AA8" s="35"/>
      <c r="AB8" s="35"/>
      <c r="AC8" s="35"/>
      <c r="AD8" s="36" t="str">
        <f>データ!$M$6</f>
        <v>非設置</v>
      </c>
      <c r="AE8" s="36"/>
      <c r="AF8" s="36"/>
      <c r="AG8" s="36"/>
      <c r="AH8" s="36"/>
      <c r="AI8" s="36"/>
      <c r="AJ8" s="36"/>
      <c r="AK8" s="3"/>
      <c r="AL8" s="37">
        <f>データ!S6</f>
        <v>50164</v>
      </c>
      <c r="AM8" s="37"/>
      <c r="AN8" s="37"/>
      <c r="AO8" s="37"/>
      <c r="AP8" s="37"/>
      <c r="AQ8" s="37"/>
      <c r="AR8" s="37"/>
      <c r="AS8" s="37"/>
      <c r="AT8" s="38">
        <f>データ!T6</f>
        <v>590.39</v>
      </c>
      <c r="AU8" s="38"/>
      <c r="AV8" s="38"/>
      <c r="AW8" s="38"/>
      <c r="AX8" s="38"/>
      <c r="AY8" s="38"/>
      <c r="AZ8" s="38"/>
      <c r="BA8" s="38"/>
      <c r="BB8" s="38">
        <f>データ!U6</f>
        <v>84.97</v>
      </c>
      <c r="BC8" s="38"/>
      <c r="BD8" s="38"/>
      <c r="BE8" s="38"/>
      <c r="BF8" s="38"/>
      <c r="BG8" s="38"/>
      <c r="BH8" s="38"/>
      <c r="BI8" s="38"/>
      <c r="BJ8" s="3"/>
      <c r="BK8" s="3"/>
      <c r="BL8" s="39" t="s">
        <v>10</v>
      </c>
      <c r="BM8" s="40"/>
      <c r="BN8" s="41" t="s">
        <v>11</v>
      </c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2"/>
    </row>
    <row r="9" spans="1:78" ht="18.75" customHeight="1" x14ac:dyDescent="0.15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38" t="str">
        <f>データ!N6</f>
        <v>-</v>
      </c>
      <c r="C10" s="38"/>
      <c r="D10" s="38"/>
      <c r="E10" s="38"/>
      <c r="F10" s="38"/>
      <c r="G10" s="38"/>
      <c r="H10" s="38"/>
      <c r="I10" s="38">
        <f>データ!O6</f>
        <v>67.72</v>
      </c>
      <c r="J10" s="38"/>
      <c r="K10" s="38"/>
      <c r="L10" s="38"/>
      <c r="M10" s="38"/>
      <c r="N10" s="38"/>
      <c r="O10" s="38"/>
      <c r="P10" s="38">
        <f>データ!P6</f>
        <v>11.52</v>
      </c>
      <c r="Q10" s="38"/>
      <c r="R10" s="38"/>
      <c r="S10" s="38"/>
      <c r="T10" s="38"/>
      <c r="U10" s="38"/>
      <c r="V10" s="38"/>
      <c r="W10" s="38">
        <f>データ!Q6</f>
        <v>93.45</v>
      </c>
      <c r="X10" s="38"/>
      <c r="Y10" s="38"/>
      <c r="Z10" s="38"/>
      <c r="AA10" s="38"/>
      <c r="AB10" s="38"/>
      <c r="AC10" s="38"/>
      <c r="AD10" s="37">
        <f>データ!R6</f>
        <v>3355</v>
      </c>
      <c r="AE10" s="37"/>
      <c r="AF10" s="37"/>
      <c r="AG10" s="37"/>
      <c r="AH10" s="37"/>
      <c r="AI10" s="37"/>
      <c r="AJ10" s="37"/>
      <c r="AK10" s="2"/>
      <c r="AL10" s="37">
        <f>データ!V6</f>
        <v>5731</v>
      </c>
      <c r="AM10" s="37"/>
      <c r="AN10" s="37"/>
      <c r="AO10" s="37"/>
      <c r="AP10" s="37"/>
      <c r="AQ10" s="37"/>
      <c r="AR10" s="37"/>
      <c r="AS10" s="37"/>
      <c r="AT10" s="38">
        <f>データ!W6</f>
        <v>4.38</v>
      </c>
      <c r="AU10" s="38"/>
      <c r="AV10" s="38"/>
      <c r="AW10" s="38"/>
      <c r="AX10" s="38"/>
      <c r="AY10" s="38"/>
      <c r="AZ10" s="38"/>
      <c r="BA10" s="38"/>
      <c r="BB10" s="38">
        <f>データ!X6</f>
        <v>1308.45</v>
      </c>
      <c r="BC10" s="38"/>
      <c r="BD10" s="38"/>
      <c r="BE10" s="38"/>
      <c r="BF10" s="38"/>
      <c r="BG10" s="38"/>
      <c r="BH10" s="38"/>
      <c r="BI10" s="38"/>
      <c r="BJ10" s="2"/>
      <c r="BK10" s="2"/>
      <c r="BL10" s="53" t="s">
        <v>22</v>
      </c>
      <c r="BM10" s="54"/>
      <c r="BN10" s="55" t="s">
        <v>23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5" t="s">
        <v>117</v>
      </c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7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5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7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5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7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5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7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5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7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5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7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5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7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5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7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5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7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5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7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5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7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5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7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5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7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5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7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5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7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5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7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5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7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5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7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5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7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5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7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5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7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5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7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5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7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5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7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5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7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5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7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5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7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5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7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8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70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5" t="s">
        <v>116</v>
      </c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7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5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7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5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7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5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7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5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7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5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7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5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7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5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7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5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7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5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7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5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7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5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7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5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7"/>
    </row>
    <row r="60" spans="1:78" ht="13.5" customHeight="1" x14ac:dyDescent="0.15">
      <c r="A60" s="2"/>
      <c r="B60" s="62" t="s">
        <v>28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65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7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65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7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5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7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8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70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5" t="s">
        <v>115</v>
      </c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7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5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7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5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7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5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7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5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7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5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7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5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7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5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7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5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7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5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7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5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7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5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7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5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7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5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7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5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7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5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7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8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70"/>
    </row>
    <row r="83" spans="1:78" x14ac:dyDescent="0.15">
      <c r="C83" s="71" t="s">
        <v>30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78" hidden="1" x14ac:dyDescent="0.15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15">
      <c r="B85" s="12"/>
      <c r="C85" s="12"/>
      <c r="D85" s="12"/>
      <c r="E85" s="12" t="str">
        <f>データ!AI6</f>
        <v>【104.16】</v>
      </c>
      <c r="F85" s="12" t="str">
        <f>データ!AT6</f>
        <v>【128.23】</v>
      </c>
      <c r="G85" s="12" t="str">
        <f>データ!BE6</f>
        <v>【34.77】</v>
      </c>
      <c r="H85" s="12" t="str">
        <f>データ!BP6</f>
        <v>【786.37】</v>
      </c>
      <c r="I85" s="12" t="str">
        <f>データ!CA6</f>
        <v>【60.65】</v>
      </c>
      <c r="J85" s="12" t="str">
        <f>データ!CL6</f>
        <v>【256.97】</v>
      </c>
      <c r="K85" s="12" t="str">
        <f>データ!CW6</f>
        <v>【61.14】</v>
      </c>
      <c r="L85" s="12" t="str">
        <f>データ!DH6</f>
        <v>【86.91】</v>
      </c>
      <c r="M85" s="12" t="str">
        <f>データ!DS6</f>
        <v>【24.95】</v>
      </c>
      <c r="N85" s="12" t="str">
        <f>データ!ED6</f>
        <v>【0.00】</v>
      </c>
      <c r="O85" s="12" t="str">
        <f>データ!EO6</f>
        <v>【0.03】</v>
      </c>
    </row>
  </sheetData>
  <sheetProtection algorithmName="SHA-512" hashValue="mZYzu+CJz6cUNU87P4uh87PxKoEgM8V+Op0Eu4/v2zJtsMS95SopxBxCETlyPx7+X1DJBEWeCpHUdAx5WPmIvQ==" saltValue="VdIRcf857x0I/p4B+gTZEg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B10:H10"/>
    <mergeCell ref="I10:O10"/>
    <mergeCell ref="P10:V10"/>
    <mergeCell ref="W10:AC10"/>
    <mergeCell ref="AD10:AJ10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9:H9"/>
    <mergeCell ref="I9:O9"/>
    <mergeCell ref="P9:V9"/>
    <mergeCell ref="W9:AC9"/>
    <mergeCell ref="AD9:AJ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15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15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54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15">
      <c r="A4" s="14" t="s">
        <v>55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56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57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58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59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60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61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62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63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64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65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66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15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15">
      <c r="A6" s="14" t="s">
        <v>95</v>
      </c>
      <c r="B6" s="19">
        <f>B7</f>
        <v>2021</v>
      </c>
      <c r="C6" s="19">
        <f t="shared" ref="C6:X6" si="3">C7</f>
        <v>152102</v>
      </c>
      <c r="D6" s="19">
        <f t="shared" si="3"/>
        <v>46</v>
      </c>
      <c r="E6" s="19">
        <f t="shared" si="3"/>
        <v>17</v>
      </c>
      <c r="F6" s="19">
        <f t="shared" si="3"/>
        <v>5</v>
      </c>
      <c r="G6" s="19">
        <f t="shared" si="3"/>
        <v>0</v>
      </c>
      <c r="H6" s="19" t="str">
        <f t="shared" si="3"/>
        <v>新潟県　十日町市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農業集落排水</v>
      </c>
      <c r="L6" s="19" t="str">
        <f t="shared" si="3"/>
        <v>F1</v>
      </c>
      <c r="M6" s="19" t="str">
        <f t="shared" si="3"/>
        <v>非設置</v>
      </c>
      <c r="N6" s="20" t="str">
        <f t="shared" si="3"/>
        <v>-</v>
      </c>
      <c r="O6" s="20">
        <f t="shared" si="3"/>
        <v>67.72</v>
      </c>
      <c r="P6" s="20">
        <f t="shared" si="3"/>
        <v>11.52</v>
      </c>
      <c r="Q6" s="20">
        <f t="shared" si="3"/>
        <v>93.45</v>
      </c>
      <c r="R6" s="20">
        <f t="shared" si="3"/>
        <v>3355</v>
      </c>
      <c r="S6" s="20">
        <f t="shared" si="3"/>
        <v>50164</v>
      </c>
      <c r="T6" s="20">
        <f t="shared" si="3"/>
        <v>590.39</v>
      </c>
      <c r="U6" s="20">
        <f t="shared" si="3"/>
        <v>84.97</v>
      </c>
      <c r="V6" s="20">
        <f t="shared" si="3"/>
        <v>5731</v>
      </c>
      <c r="W6" s="20">
        <f t="shared" si="3"/>
        <v>4.38</v>
      </c>
      <c r="X6" s="20">
        <f t="shared" si="3"/>
        <v>1308.45</v>
      </c>
      <c r="Y6" s="21" t="str">
        <f>IF(Y7="",NA(),Y7)</f>
        <v>-</v>
      </c>
      <c r="Z6" s="21" t="str">
        <f t="shared" ref="Z6:AH6" si="4">IF(Z7="",NA(),Z7)</f>
        <v>-</v>
      </c>
      <c r="AA6" s="21" t="str">
        <f t="shared" si="4"/>
        <v>-</v>
      </c>
      <c r="AB6" s="21">
        <f t="shared" si="4"/>
        <v>109.32</v>
      </c>
      <c r="AC6" s="21">
        <f t="shared" si="4"/>
        <v>113.63</v>
      </c>
      <c r="AD6" s="21" t="str">
        <f t="shared" si="4"/>
        <v>-</v>
      </c>
      <c r="AE6" s="21" t="str">
        <f t="shared" si="4"/>
        <v>-</v>
      </c>
      <c r="AF6" s="21" t="str">
        <f t="shared" si="4"/>
        <v>-</v>
      </c>
      <c r="AG6" s="21">
        <f t="shared" si="4"/>
        <v>103.09</v>
      </c>
      <c r="AH6" s="21">
        <f t="shared" si="4"/>
        <v>102.11</v>
      </c>
      <c r="AI6" s="20" t="str">
        <f>IF(AI7="","",IF(AI7="-","【-】","【"&amp;SUBSTITUTE(TEXT(AI7,"#,##0.00"),"-","△")&amp;"】"))</f>
        <v>【104.16】</v>
      </c>
      <c r="AJ6" s="21" t="str">
        <f>IF(AJ7="",NA(),AJ7)</f>
        <v>-</v>
      </c>
      <c r="AK6" s="21" t="str">
        <f t="shared" ref="AK6:AS6" si="5">IF(AK7="",NA(),AK7)</f>
        <v>-</v>
      </c>
      <c r="AL6" s="21" t="str">
        <f t="shared" si="5"/>
        <v>-</v>
      </c>
      <c r="AM6" s="20">
        <f t="shared" si="5"/>
        <v>0</v>
      </c>
      <c r="AN6" s="20">
        <f t="shared" si="5"/>
        <v>0</v>
      </c>
      <c r="AO6" s="21" t="str">
        <f t="shared" si="5"/>
        <v>-</v>
      </c>
      <c r="AP6" s="21" t="str">
        <f t="shared" si="5"/>
        <v>-</v>
      </c>
      <c r="AQ6" s="21" t="str">
        <f t="shared" si="5"/>
        <v>-</v>
      </c>
      <c r="AR6" s="21">
        <f t="shared" si="5"/>
        <v>101.24</v>
      </c>
      <c r="AS6" s="21">
        <f t="shared" si="5"/>
        <v>124.9</v>
      </c>
      <c r="AT6" s="20" t="str">
        <f>IF(AT7="","",IF(AT7="-","【-】","【"&amp;SUBSTITUTE(TEXT(AT7,"#,##0.00"),"-","△")&amp;"】"))</f>
        <v>【128.23】</v>
      </c>
      <c r="AU6" s="21" t="str">
        <f>IF(AU7="",NA(),AU7)</f>
        <v>-</v>
      </c>
      <c r="AV6" s="21" t="str">
        <f t="shared" ref="AV6:BD6" si="6">IF(AV7="",NA(),AV7)</f>
        <v>-</v>
      </c>
      <c r="AW6" s="21" t="str">
        <f t="shared" si="6"/>
        <v>-</v>
      </c>
      <c r="AX6" s="21">
        <f t="shared" si="6"/>
        <v>30.07</v>
      </c>
      <c r="AY6" s="21">
        <f t="shared" si="6"/>
        <v>50.51</v>
      </c>
      <c r="AZ6" s="21" t="str">
        <f t="shared" si="6"/>
        <v>-</v>
      </c>
      <c r="BA6" s="21" t="str">
        <f t="shared" si="6"/>
        <v>-</v>
      </c>
      <c r="BB6" s="21" t="str">
        <f t="shared" si="6"/>
        <v>-</v>
      </c>
      <c r="BC6" s="21">
        <f t="shared" si="6"/>
        <v>37.24</v>
      </c>
      <c r="BD6" s="21">
        <f t="shared" si="6"/>
        <v>33.58</v>
      </c>
      <c r="BE6" s="20" t="str">
        <f>IF(BE7="","",IF(BE7="-","【-】","【"&amp;SUBSTITUTE(TEXT(BE7,"#,##0.00"),"-","△")&amp;"】"))</f>
        <v>【34.77】</v>
      </c>
      <c r="BF6" s="21" t="str">
        <f>IF(BF7="",NA(),BF7)</f>
        <v>-</v>
      </c>
      <c r="BG6" s="21" t="str">
        <f t="shared" ref="BG6:BO6" si="7">IF(BG7="",NA(),BG7)</f>
        <v>-</v>
      </c>
      <c r="BH6" s="21" t="str">
        <f t="shared" si="7"/>
        <v>-</v>
      </c>
      <c r="BI6" s="21">
        <f t="shared" si="7"/>
        <v>2538.12</v>
      </c>
      <c r="BJ6" s="21">
        <f t="shared" si="7"/>
        <v>2634.8</v>
      </c>
      <c r="BK6" s="21" t="str">
        <f t="shared" si="7"/>
        <v>-</v>
      </c>
      <c r="BL6" s="21" t="str">
        <f t="shared" si="7"/>
        <v>-</v>
      </c>
      <c r="BM6" s="21" t="str">
        <f t="shared" si="7"/>
        <v>-</v>
      </c>
      <c r="BN6" s="21">
        <f t="shared" si="7"/>
        <v>783.8</v>
      </c>
      <c r="BO6" s="21">
        <f t="shared" si="7"/>
        <v>778.81</v>
      </c>
      <c r="BP6" s="20" t="str">
        <f>IF(BP7="","",IF(BP7="-","【-】","【"&amp;SUBSTITUTE(TEXT(BP7,"#,##0.00"),"-","△")&amp;"】"))</f>
        <v>【786.37】</v>
      </c>
      <c r="BQ6" s="21" t="str">
        <f>IF(BQ7="",NA(),BQ7)</f>
        <v>-</v>
      </c>
      <c r="BR6" s="21" t="str">
        <f t="shared" ref="BR6:BZ6" si="8">IF(BR7="",NA(),BR7)</f>
        <v>-</v>
      </c>
      <c r="BS6" s="21" t="str">
        <f t="shared" si="8"/>
        <v>-</v>
      </c>
      <c r="BT6" s="21">
        <f t="shared" si="8"/>
        <v>70.739999999999995</v>
      </c>
      <c r="BU6" s="21">
        <f t="shared" si="8"/>
        <v>81</v>
      </c>
      <c r="BV6" s="21" t="str">
        <f t="shared" si="8"/>
        <v>-</v>
      </c>
      <c r="BW6" s="21" t="str">
        <f t="shared" si="8"/>
        <v>-</v>
      </c>
      <c r="BX6" s="21" t="str">
        <f t="shared" si="8"/>
        <v>-</v>
      </c>
      <c r="BY6" s="21">
        <f t="shared" si="8"/>
        <v>68.11</v>
      </c>
      <c r="BZ6" s="21">
        <f t="shared" si="8"/>
        <v>67.23</v>
      </c>
      <c r="CA6" s="20" t="str">
        <f>IF(CA7="","",IF(CA7="-","【-】","【"&amp;SUBSTITUTE(TEXT(CA7,"#,##0.00"),"-","△")&amp;"】"))</f>
        <v>【60.65】</v>
      </c>
      <c r="CB6" s="21" t="str">
        <f>IF(CB7="",NA(),CB7)</f>
        <v>-</v>
      </c>
      <c r="CC6" s="21" t="str">
        <f t="shared" ref="CC6:CK6" si="9">IF(CC7="",NA(),CC7)</f>
        <v>-</v>
      </c>
      <c r="CD6" s="21" t="str">
        <f t="shared" si="9"/>
        <v>-</v>
      </c>
      <c r="CE6" s="21">
        <f t="shared" si="9"/>
        <v>231.7</v>
      </c>
      <c r="CF6" s="21">
        <f t="shared" si="9"/>
        <v>202.85</v>
      </c>
      <c r="CG6" s="21" t="str">
        <f t="shared" si="9"/>
        <v>-</v>
      </c>
      <c r="CH6" s="21" t="str">
        <f t="shared" si="9"/>
        <v>-</v>
      </c>
      <c r="CI6" s="21" t="str">
        <f t="shared" si="9"/>
        <v>-</v>
      </c>
      <c r="CJ6" s="21">
        <f t="shared" si="9"/>
        <v>222.41</v>
      </c>
      <c r="CK6" s="21">
        <f t="shared" si="9"/>
        <v>228.21</v>
      </c>
      <c r="CL6" s="20" t="str">
        <f>IF(CL7="","",IF(CL7="-","【-】","【"&amp;SUBSTITUTE(TEXT(CL7,"#,##0.00"),"-","△")&amp;"】"))</f>
        <v>【256.97】</v>
      </c>
      <c r="CM6" s="21" t="str">
        <f>IF(CM7="",NA(),CM7)</f>
        <v>-</v>
      </c>
      <c r="CN6" s="21" t="str">
        <f t="shared" ref="CN6:CV6" si="10">IF(CN7="",NA(),CN7)</f>
        <v>-</v>
      </c>
      <c r="CO6" s="21" t="str">
        <f t="shared" si="10"/>
        <v>-</v>
      </c>
      <c r="CP6" s="21">
        <f t="shared" si="10"/>
        <v>52.65</v>
      </c>
      <c r="CQ6" s="21">
        <f t="shared" si="10"/>
        <v>50.99</v>
      </c>
      <c r="CR6" s="21" t="str">
        <f t="shared" si="10"/>
        <v>-</v>
      </c>
      <c r="CS6" s="21" t="str">
        <f t="shared" si="10"/>
        <v>-</v>
      </c>
      <c r="CT6" s="21" t="str">
        <f t="shared" si="10"/>
        <v>-</v>
      </c>
      <c r="CU6" s="21">
        <f t="shared" si="10"/>
        <v>55.26</v>
      </c>
      <c r="CV6" s="21">
        <f t="shared" si="10"/>
        <v>54.54</v>
      </c>
      <c r="CW6" s="20" t="str">
        <f>IF(CW7="","",IF(CW7="-","【-】","【"&amp;SUBSTITUTE(TEXT(CW7,"#,##0.00"),"-","△")&amp;"】"))</f>
        <v>【61.14】</v>
      </c>
      <c r="CX6" s="21" t="str">
        <f>IF(CX7="",NA(),CX7)</f>
        <v>-</v>
      </c>
      <c r="CY6" s="21" t="str">
        <f t="shared" ref="CY6:DG6" si="11">IF(CY7="",NA(),CY7)</f>
        <v>-</v>
      </c>
      <c r="CZ6" s="21" t="str">
        <f t="shared" si="11"/>
        <v>-</v>
      </c>
      <c r="DA6" s="21">
        <f t="shared" si="11"/>
        <v>93.59</v>
      </c>
      <c r="DB6" s="21">
        <f t="shared" si="11"/>
        <v>92.5</v>
      </c>
      <c r="DC6" s="21" t="str">
        <f t="shared" si="11"/>
        <v>-</v>
      </c>
      <c r="DD6" s="21" t="str">
        <f t="shared" si="11"/>
        <v>-</v>
      </c>
      <c r="DE6" s="21" t="str">
        <f t="shared" si="11"/>
        <v>-</v>
      </c>
      <c r="DF6" s="21">
        <f t="shared" si="11"/>
        <v>90.52</v>
      </c>
      <c r="DG6" s="21">
        <f t="shared" si="11"/>
        <v>90.3</v>
      </c>
      <c r="DH6" s="20" t="str">
        <f>IF(DH7="","",IF(DH7="-","【-】","【"&amp;SUBSTITUTE(TEXT(DH7,"#,##0.00"),"-","△")&amp;"】"))</f>
        <v>【86.91】</v>
      </c>
      <c r="DI6" s="21" t="str">
        <f>IF(DI7="",NA(),DI7)</f>
        <v>-</v>
      </c>
      <c r="DJ6" s="21" t="str">
        <f t="shared" ref="DJ6:DR6" si="12">IF(DJ7="",NA(),DJ7)</f>
        <v>-</v>
      </c>
      <c r="DK6" s="21" t="str">
        <f t="shared" si="12"/>
        <v>-</v>
      </c>
      <c r="DL6" s="21">
        <f t="shared" si="12"/>
        <v>3.58</v>
      </c>
      <c r="DM6" s="21">
        <f t="shared" si="12"/>
        <v>7.14</v>
      </c>
      <c r="DN6" s="21" t="str">
        <f t="shared" si="12"/>
        <v>-</v>
      </c>
      <c r="DO6" s="21" t="str">
        <f t="shared" si="12"/>
        <v>-</v>
      </c>
      <c r="DP6" s="21" t="str">
        <f t="shared" si="12"/>
        <v>-</v>
      </c>
      <c r="DQ6" s="21">
        <f t="shared" si="12"/>
        <v>24.8</v>
      </c>
      <c r="DR6" s="21">
        <f t="shared" si="12"/>
        <v>28.12</v>
      </c>
      <c r="DS6" s="20" t="str">
        <f>IF(DS7="","",IF(DS7="-","【-】","【"&amp;SUBSTITUTE(TEXT(DS7,"#,##0.00"),"-","△")&amp;"】"))</f>
        <v>【24.95】</v>
      </c>
      <c r="DT6" s="21" t="str">
        <f>IF(DT7="",NA(),DT7)</f>
        <v>-</v>
      </c>
      <c r="DU6" s="21" t="str">
        <f t="shared" ref="DU6:EC6" si="13">IF(DU7="",NA(),DU7)</f>
        <v>-</v>
      </c>
      <c r="DV6" s="21" t="str">
        <f t="shared" si="13"/>
        <v>-</v>
      </c>
      <c r="DW6" s="20">
        <f t="shared" si="13"/>
        <v>0</v>
      </c>
      <c r="DX6" s="20">
        <f t="shared" si="13"/>
        <v>0</v>
      </c>
      <c r="DY6" s="21" t="str">
        <f t="shared" si="13"/>
        <v>-</v>
      </c>
      <c r="DZ6" s="21" t="str">
        <f t="shared" si="13"/>
        <v>-</v>
      </c>
      <c r="EA6" s="21" t="str">
        <f t="shared" si="13"/>
        <v>-</v>
      </c>
      <c r="EB6" s="20">
        <f t="shared" si="13"/>
        <v>0</v>
      </c>
      <c r="EC6" s="20">
        <f t="shared" si="13"/>
        <v>0</v>
      </c>
      <c r="ED6" s="20" t="str">
        <f>IF(ED7="","",IF(ED7="-","【-】","【"&amp;SUBSTITUTE(TEXT(ED7,"#,##0.00"),"-","△")&amp;"】"))</f>
        <v>【0.00】</v>
      </c>
      <c r="EE6" s="21" t="str">
        <f>IF(EE7="",NA(),EE7)</f>
        <v>-</v>
      </c>
      <c r="EF6" s="21" t="str">
        <f t="shared" ref="EF6:EN6" si="14">IF(EF7="",NA(),EF7)</f>
        <v>-</v>
      </c>
      <c r="EG6" s="21" t="str">
        <f t="shared" si="14"/>
        <v>-</v>
      </c>
      <c r="EH6" s="20">
        <f t="shared" si="14"/>
        <v>0</v>
      </c>
      <c r="EI6" s="20">
        <f t="shared" si="14"/>
        <v>0</v>
      </c>
      <c r="EJ6" s="21" t="str">
        <f t="shared" si="14"/>
        <v>-</v>
      </c>
      <c r="EK6" s="21" t="str">
        <f t="shared" si="14"/>
        <v>-</v>
      </c>
      <c r="EL6" s="21" t="str">
        <f t="shared" si="14"/>
        <v>-</v>
      </c>
      <c r="EM6" s="21">
        <f t="shared" si="14"/>
        <v>0.02</v>
      </c>
      <c r="EN6" s="21">
        <f t="shared" si="14"/>
        <v>0.01</v>
      </c>
      <c r="EO6" s="20" t="str">
        <f>IF(EO7="","",IF(EO7="-","【-】","【"&amp;SUBSTITUTE(TEXT(EO7,"#,##0.00"),"-","△")&amp;"】"))</f>
        <v>【0.03】</v>
      </c>
    </row>
    <row r="7" spans="1:148" s="22" customFormat="1" x14ac:dyDescent="0.15">
      <c r="A7" s="14"/>
      <c r="B7" s="23">
        <v>2021</v>
      </c>
      <c r="C7" s="23">
        <v>152102</v>
      </c>
      <c r="D7" s="23">
        <v>46</v>
      </c>
      <c r="E7" s="23">
        <v>17</v>
      </c>
      <c r="F7" s="23">
        <v>5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67.72</v>
      </c>
      <c r="P7" s="24">
        <v>11.52</v>
      </c>
      <c r="Q7" s="24">
        <v>93.45</v>
      </c>
      <c r="R7" s="24">
        <v>3355</v>
      </c>
      <c r="S7" s="24">
        <v>50164</v>
      </c>
      <c r="T7" s="24">
        <v>590.39</v>
      </c>
      <c r="U7" s="24">
        <v>84.97</v>
      </c>
      <c r="V7" s="24">
        <v>5731</v>
      </c>
      <c r="W7" s="24">
        <v>4.38</v>
      </c>
      <c r="X7" s="24">
        <v>1308.45</v>
      </c>
      <c r="Y7" s="24" t="s">
        <v>102</v>
      </c>
      <c r="Z7" s="24" t="s">
        <v>102</v>
      </c>
      <c r="AA7" s="24" t="s">
        <v>102</v>
      </c>
      <c r="AB7" s="24">
        <v>109.32</v>
      </c>
      <c r="AC7" s="24">
        <v>113.63</v>
      </c>
      <c r="AD7" s="24" t="s">
        <v>102</v>
      </c>
      <c r="AE7" s="24" t="s">
        <v>102</v>
      </c>
      <c r="AF7" s="24" t="s">
        <v>102</v>
      </c>
      <c r="AG7" s="24">
        <v>103.09</v>
      </c>
      <c r="AH7" s="24">
        <v>102.11</v>
      </c>
      <c r="AI7" s="24">
        <v>104.16</v>
      </c>
      <c r="AJ7" s="24" t="s">
        <v>102</v>
      </c>
      <c r="AK7" s="24" t="s">
        <v>102</v>
      </c>
      <c r="AL7" s="24" t="s">
        <v>102</v>
      </c>
      <c r="AM7" s="24">
        <v>0</v>
      </c>
      <c r="AN7" s="24">
        <v>0</v>
      </c>
      <c r="AO7" s="24" t="s">
        <v>102</v>
      </c>
      <c r="AP7" s="24" t="s">
        <v>102</v>
      </c>
      <c r="AQ7" s="24" t="s">
        <v>102</v>
      </c>
      <c r="AR7" s="24">
        <v>101.24</v>
      </c>
      <c r="AS7" s="24">
        <v>124.9</v>
      </c>
      <c r="AT7" s="24">
        <v>128.22999999999999</v>
      </c>
      <c r="AU7" s="24" t="s">
        <v>102</v>
      </c>
      <c r="AV7" s="24" t="s">
        <v>102</v>
      </c>
      <c r="AW7" s="24" t="s">
        <v>102</v>
      </c>
      <c r="AX7" s="24">
        <v>30.07</v>
      </c>
      <c r="AY7" s="24">
        <v>50.51</v>
      </c>
      <c r="AZ7" s="24" t="s">
        <v>102</v>
      </c>
      <c r="BA7" s="24" t="s">
        <v>102</v>
      </c>
      <c r="BB7" s="24" t="s">
        <v>102</v>
      </c>
      <c r="BC7" s="24">
        <v>37.24</v>
      </c>
      <c r="BD7" s="24">
        <v>33.58</v>
      </c>
      <c r="BE7" s="24">
        <v>34.770000000000003</v>
      </c>
      <c r="BF7" s="24" t="s">
        <v>102</v>
      </c>
      <c r="BG7" s="24" t="s">
        <v>102</v>
      </c>
      <c r="BH7" s="24" t="s">
        <v>102</v>
      </c>
      <c r="BI7" s="24">
        <v>2538.12</v>
      </c>
      <c r="BJ7" s="24">
        <v>2634.8</v>
      </c>
      <c r="BK7" s="24" t="s">
        <v>102</v>
      </c>
      <c r="BL7" s="24" t="s">
        <v>102</v>
      </c>
      <c r="BM7" s="24" t="s">
        <v>102</v>
      </c>
      <c r="BN7" s="24">
        <v>783.8</v>
      </c>
      <c r="BO7" s="24">
        <v>778.81</v>
      </c>
      <c r="BP7" s="24">
        <v>786.37</v>
      </c>
      <c r="BQ7" s="24" t="s">
        <v>102</v>
      </c>
      <c r="BR7" s="24" t="s">
        <v>102</v>
      </c>
      <c r="BS7" s="24" t="s">
        <v>102</v>
      </c>
      <c r="BT7" s="24">
        <v>70.739999999999995</v>
      </c>
      <c r="BU7" s="24">
        <v>81</v>
      </c>
      <c r="BV7" s="24" t="s">
        <v>102</v>
      </c>
      <c r="BW7" s="24" t="s">
        <v>102</v>
      </c>
      <c r="BX7" s="24" t="s">
        <v>102</v>
      </c>
      <c r="BY7" s="24">
        <v>68.11</v>
      </c>
      <c r="BZ7" s="24">
        <v>67.23</v>
      </c>
      <c r="CA7" s="24">
        <v>60.65</v>
      </c>
      <c r="CB7" s="24" t="s">
        <v>102</v>
      </c>
      <c r="CC7" s="24" t="s">
        <v>102</v>
      </c>
      <c r="CD7" s="24" t="s">
        <v>102</v>
      </c>
      <c r="CE7" s="24">
        <v>231.7</v>
      </c>
      <c r="CF7" s="24">
        <v>202.85</v>
      </c>
      <c r="CG7" s="24" t="s">
        <v>102</v>
      </c>
      <c r="CH7" s="24" t="s">
        <v>102</v>
      </c>
      <c r="CI7" s="24" t="s">
        <v>102</v>
      </c>
      <c r="CJ7" s="24">
        <v>222.41</v>
      </c>
      <c r="CK7" s="24">
        <v>228.21</v>
      </c>
      <c r="CL7" s="24">
        <v>256.97000000000003</v>
      </c>
      <c r="CM7" s="24" t="s">
        <v>102</v>
      </c>
      <c r="CN7" s="24" t="s">
        <v>102</v>
      </c>
      <c r="CO7" s="24" t="s">
        <v>102</v>
      </c>
      <c r="CP7" s="24">
        <v>52.65</v>
      </c>
      <c r="CQ7" s="24">
        <v>50.99</v>
      </c>
      <c r="CR7" s="24" t="s">
        <v>102</v>
      </c>
      <c r="CS7" s="24" t="s">
        <v>102</v>
      </c>
      <c r="CT7" s="24" t="s">
        <v>102</v>
      </c>
      <c r="CU7" s="24">
        <v>55.26</v>
      </c>
      <c r="CV7" s="24">
        <v>54.54</v>
      </c>
      <c r="CW7" s="24">
        <v>61.14</v>
      </c>
      <c r="CX7" s="24" t="s">
        <v>102</v>
      </c>
      <c r="CY7" s="24" t="s">
        <v>102</v>
      </c>
      <c r="CZ7" s="24" t="s">
        <v>102</v>
      </c>
      <c r="DA7" s="24">
        <v>93.59</v>
      </c>
      <c r="DB7" s="24">
        <v>92.5</v>
      </c>
      <c r="DC7" s="24" t="s">
        <v>102</v>
      </c>
      <c r="DD7" s="24" t="s">
        <v>102</v>
      </c>
      <c r="DE7" s="24" t="s">
        <v>102</v>
      </c>
      <c r="DF7" s="24">
        <v>90.52</v>
      </c>
      <c r="DG7" s="24">
        <v>90.3</v>
      </c>
      <c r="DH7" s="24">
        <v>86.91</v>
      </c>
      <c r="DI7" s="24" t="s">
        <v>102</v>
      </c>
      <c r="DJ7" s="24" t="s">
        <v>102</v>
      </c>
      <c r="DK7" s="24" t="s">
        <v>102</v>
      </c>
      <c r="DL7" s="24">
        <v>3.58</v>
      </c>
      <c r="DM7" s="24">
        <v>7.14</v>
      </c>
      <c r="DN7" s="24" t="s">
        <v>102</v>
      </c>
      <c r="DO7" s="24" t="s">
        <v>102</v>
      </c>
      <c r="DP7" s="24" t="s">
        <v>102</v>
      </c>
      <c r="DQ7" s="24">
        <v>24.8</v>
      </c>
      <c r="DR7" s="24">
        <v>28.12</v>
      </c>
      <c r="DS7" s="24">
        <v>24.95</v>
      </c>
      <c r="DT7" s="24" t="s">
        <v>102</v>
      </c>
      <c r="DU7" s="24" t="s">
        <v>102</v>
      </c>
      <c r="DV7" s="24" t="s">
        <v>102</v>
      </c>
      <c r="DW7" s="24">
        <v>0</v>
      </c>
      <c r="DX7" s="24">
        <v>0</v>
      </c>
      <c r="DY7" s="24" t="s">
        <v>102</v>
      </c>
      <c r="DZ7" s="24" t="s">
        <v>102</v>
      </c>
      <c r="EA7" s="24" t="s">
        <v>102</v>
      </c>
      <c r="EB7" s="24">
        <v>0</v>
      </c>
      <c r="EC7" s="24">
        <v>0</v>
      </c>
      <c r="ED7" s="24">
        <v>0</v>
      </c>
      <c r="EE7" s="24" t="s">
        <v>102</v>
      </c>
      <c r="EF7" s="24" t="s">
        <v>102</v>
      </c>
      <c r="EG7" s="24" t="s">
        <v>102</v>
      </c>
      <c r="EH7" s="24">
        <v>0</v>
      </c>
      <c r="EI7" s="24">
        <v>0</v>
      </c>
      <c r="EJ7" s="24" t="s">
        <v>102</v>
      </c>
      <c r="EK7" s="24" t="s">
        <v>102</v>
      </c>
      <c r="EL7" s="24" t="s">
        <v>102</v>
      </c>
      <c r="EM7" s="24">
        <v>0.02</v>
      </c>
      <c r="EN7" s="24">
        <v>0.01</v>
      </c>
      <c r="EO7" s="24">
        <v>0.03</v>
      </c>
    </row>
    <row r="8" spans="1:148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15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15">
      <c r="A10" s="26" t="s">
        <v>46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109</v>
      </c>
    </row>
    <row r="13" spans="1:148" x14ac:dyDescent="0.15">
      <c r="B13" t="s">
        <v>110</v>
      </c>
      <c r="C13" t="s">
        <v>111</v>
      </c>
      <c r="D13" t="s">
        <v>112</v>
      </c>
      <c r="E13" t="s">
        <v>113</v>
      </c>
      <c r="F13" t="s">
        <v>112</v>
      </c>
      <c r="G13" t="s">
        <v>114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2023-01-18T04:59:16Z</cp:lastPrinted>
  <dcterms:created xsi:type="dcterms:W3CDTF">2022-12-01T01:33:59Z</dcterms:created>
  <dcterms:modified xsi:type="dcterms:W3CDTF">2023-02-15T04:48:33Z</dcterms:modified>
  <cp:category/>
</cp:coreProperties>
</file>