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svos05\t_data\R04\21上下水道局\02事務係\007_経営比較分析\②回答\01‗上水\"/>
    </mc:Choice>
  </mc:AlternateContent>
  <workbookProtection workbookAlgorithmName="SHA-512" workbookHashValue="vTj7fa6Kqzme0qecT5GHpReCh+M4MnhZyCqVs7OxNLCZfkvmVzBVqt1W+6R4Nd2HJ619L1CPR+4Fkj2DyiPTfA==" workbookSaltValue="XCHr39mTG2SF4Jv+LOWO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<sst xmlns="http://schemas.openxmlformats.org/spreadsheetml/2006/main" count="228" uniqueCount="115">
  <si>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</si>
  <si>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</si>
  <si>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</si>
  <si>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</si>
  <si>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</si>
  <si>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</si>
  <si>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</si>
  <si>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</si>
  <si>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</si>
  <si>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</si>
  <si>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</si>
  <si>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</si>
  <si>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</si>
  <si>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</si>
  <si>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</si>
  <si>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</si>
  <si>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</si>
  <si>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</si>
  <si>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</si>
  <si>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</si>
  <si>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</si>
  <si>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</si>
  <si>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</si>
  <si>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</si>
  <si>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</si>
  <si>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</si>
  <si>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</si>
  <si>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</si>
  <si>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</si>
  <si>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</si>
  <si>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</si>
  <si>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</si>
  <si>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</si>
  <si>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</si>
  <si>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</si>
  <si>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</si>
  <si>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</si>
  <si>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</si>
  <si>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</si>
  <si>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</si>
  <si>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</si>
  <si>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</si>
  <si>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</si>
  <si>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</si>
  <si>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</si>
  <si>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</si>
  <si>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</si>
  <si>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</si>
  <si>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</si>
  <si>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</si>
  <si>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</si>
  <si>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</si>
  <si>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</si>
  <si>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</si>
  <si>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</si>
  <si>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</si>
  <si>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</si>
  <si>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</si>
  <si>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</si>
  <si>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</si>
  <si>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</si>
  <si>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</si>
  <si>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</si>
  <si>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</si>
  <si>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</si>
  <si>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</si>
  <si>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</si>
  <si>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</si>
  <si>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</si>
  <si>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</si>
  <si>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</si>
  <si>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</si>
  <si>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</si>
  <si>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</si>
  <si>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</si>
  <si>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</si>
  <si>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</si>
  <si>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</si>
  <si>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</si>
  <si>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</si>
  <si>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</si>
  <si>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</si>
  <si>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</si>
  <si>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</si>
  <si>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</si>
  <si>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</si>
  <si>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</si>
  <si>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</si>
  <si>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</si>
  <si>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</si>
  <si>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</si>
  <si>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</si>
  <si>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</si>
  <si>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十日町市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</si>
  <si>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</si>
  <si>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</si>
  <si>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</si>
  <si>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</si>
  <si>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</si>
  <si>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</si>
  <si>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</si>
  <si>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</si>
  <si>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</si>
  <si>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</si>
  <si>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</si>
  <si>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</si>
  <si>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</si>
  <si>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</si>
  <si>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</si>
  <si>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</si>
  <si>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</si>
  <si>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</si>
  <si>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は、経常収支比率及び料金回収率など類似団体・全国平均に比べ、やや高い数値を示しており、現在の経営の健全性は良好であるように見えますが、これは多額の修繕がなかったことなどにより、事業費を抑えることができたことが要因であり、今後の経営の健全性は厳しい状況にあると言えます。
　老朽化施設の更新も始まり企業債の借入が増加したことにより、企業債残高対給水収益比率は類似団体・全国平均を上回っています。
　施設の維持・管理にかかる費用は、現在と同額もしくは増加が見込まれることから、今後はさらに厳しい状況となることが想定されます。
　今後、令和２年度に策定した更新計画に沿って施設の統廃合やダウンサイジングの実施に加え、水道料金の見直しを実施していきます。</t>
    <rPh sb="1" eb="3">
      <t>トウシ</t>
    </rPh>
    <rPh sb="5" eb="7">
      <t>ケイジョウ</t>
    </rPh>
    <rPh sb="7" eb="9">
      <t>シュウシ</t>
    </rPh>
    <rPh sb="9" eb="11">
      <t>ヒリツ</t>
    </rPh>
    <rPh sb="11" eb="12">
      <t>オヨ</t>
    </rPh>
    <rPh sb="13" eb="15">
      <t>リョウキン</t>
    </rPh>
    <rPh sb="15" eb="17">
      <t>カイシュウ</t>
    </rPh>
    <rPh sb="17" eb="18">
      <t>リツ</t>
    </rPh>
    <rPh sb="20" eb="22">
      <t>ルイジ</t>
    </rPh>
    <rPh sb="22" eb="24">
      <t>ダンタイ</t>
    </rPh>
    <rPh sb="25" eb="27">
      <t>ゼンコク</t>
    </rPh>
    <rPh sb="27" eb="29">
      <t>ヘイキン</t>
    </rPh>
    <rPh sb="30" eb="31">
      <t>クラ</t>
    </rPh>
    <rPh sb="35" eb="36">
      <t>タカ</t>
    </rPh>
    <rPh sb="37" eb="39">
      <t>スウチ</t>
    </rPh>
    <rPh sb="40" eb="41">
      <t>シメ</t>
    </rPh>
    <rPh sb="46" eb="48">
      <t>ゲンザイ</t>
    </rPh>
    <rPh sb="49" eb="51">
      <t>ケイエイ</t>
    </rPh>
    <rPh sb="52" eb="55">
      <t>ケンゼンセイ</t>
    </rPh>
    <rPh sb="56" eb="58">
      <t>リョウコウ</t>
    </rPh>
    <rPh sb="64" eb="65">
      <t>ミ</t>
    </rPh>
    <rPh sb="73" eb="75">
      <t>タガク</t>
    </rPh>
    <rPh sb="76" eb="78">
      <t>シュウゼン</t>
    </rPh>
    <rPh sb="91" eb="94">
      <t>ジギョウヒ</t>
    </rPh>
    <rPh sb="95" eb="96">
      <t>オサ</t>
    </rPh>
    <rPh sb="107" eb="109">
      <t>ヨウイン</t>
    </rPh>
    <rPh sb="113" eb="115">
      <t>コンゴ</t>
    </rPh>
    <rPh sb="116" eb="118">
      <t>ケイエイ</t>
    </rPh>
    <rPh sb="119" eb="122">
      <t>ケンゼンセイ</t>
    </rPh>
    <rPh sb="123" eb="124">
      <t>キビ</t>
    </rPh>
    <rPh sb="126" eb="128">
      <t>ジョウキョウ</t>
    </rPh>
    <rPh sb="132" eb="133">
      <t>イ</t>
    </rPh>
    <rPh sb="139" eb="142">
      <t>ロウキュウカ</t>
    </rPh>
    <rPh sb="142" eb="144">
      <t>シセツ</t>
    </rPh>
    <rPh sb="145" eb="147">
      <t>コウシン</t>
    </rPh>
    <rPh sb="148" eb="149">
      <t>ハジ</t>
    </rPh>
    <rPh sb="151" eb="153">
      <t>キギョウ</t>
    </rPh>
    <rPh sb="153" eb="154">
      <t>サイ</t>
    </rPh>
    <rPh sb="155" eb="157">
      <t>カリイレ</t>
    </rPh>
    <rPh sb="158" eb="160">
      <t>ゾウカ</t>
    </rPh>
    <rPh sb="168" eb="170">
      <t>キギョウ</t>
    </rPh>
    <rPh sb="170" eb="171">
      <t>サイ</t>
    </rPh>
    <rPh sb="171" eb="173">
      <t>ザンダカ</t>
    </rPh>
    <rPh sb="173" eb="174">
      <t>タイ</t>
    </rPh>
    <rPh sb="174" eb="176">
      <t>キュウスイ</t>
    </rPh>
    <rPh sb="176" eb="178">
      <t>シュウエキ</t>
    </rPh>
    <rPh sb="178" eb="180">
      <t>ヒリツ</t>
    </rPh>
    <rPh sb="181" eb="183">
      <t>ルイジ</t>
    </rPh>
    <rPh sb="183" eb="185">
      <t>ダンタイ</t>
    </rPh>
    <rPh sb="186" eb="188">
      <t>ゼンコク</t>
    </rPh>
    <rPh sb="188" eb="190">
      <t>ヘイキン</t>
    </rPh>
    <rPh sb="191" eb="193">
      <t>ウワマワ</t>
    </rPh>
    <rPh sb="201" eb="203">
      <t>シセツ</t>
    </rPh>
    <rPh sb="204" eb="206">
      <t>イジ</t>
    </rPh>
    <rPh sb="207" eb="209">
      <t>カンリ</t>
    </rPh>
    <rPh sb="213" eb="215">
      <t>ヒヨウ</t>
    </rPh>
    <rPh sb="217" eb="219">
      <t>ゲンザイ</t>
    </rPh>
    <rPh sb="220" eb="222">
      <t>ドウガク</t>
    </rPh>
    <rPh sb="226" eb="228">
      <t>ゾウカ</t>
    </rPh>
    <rPh sb="229" eb="231">
      <t>ミコ</t>
    </rPh>
    <rPh sb="239" eb="241">
      <t>コンゴ</t>
    </rPh>
    <rPh sb="245" eb="246">
      <t>キビ</t>
    </rPh>
    <rPh sb="248" eb="250">
      <t>ジョウキョウ</t>
    </rPh>
    <rPh sb="256" eb="258">
      <t>ソウテイ</t>
    </rPh>
    <rPh sb="265" eb="267">
      <t>コンゴ</t>
    </rPh>
    <rPh sb="268" eb="270">
      <t>レイワ</t>
    </rPh>
    <rPh sb="271" eb="272">
      <t>ネン</t>
    </rPh>
    <rPh sb="272" eb="273">
      <t>ド</t>
    </rPh>
    <rPh sb="274" eb="276">
      <t>サクテイ</t>
    </rPh>
    <rPh sb="278" eb="280">
      <t>コウシン</t>
    </rPh>
    <rPh sb="280" eb="282">
      <t>ケイカク</t>
    </rPh>
    <rPh sb="283" eb="284">
      <t>ソ</t>
    </rPh>
    <rPh sb="286" eb="288">
      <t>シセツ</t>
    </rPh>
    <rPh sb="289" eb="292">
      <t>トウハイゴウ</t>
    </rPh>
    <rPh sb="302" eb="304">
      <t>ジッシ</t>
    </rPh>
    <rPh sb="305" eb="306">
      <t>クワ</t>
    </rPh>
    <rPh sb="308" eb="310">
      <t>スイドウ</t>
    </rPh>
    <rPh sb="310" eb="312">
      <t>リョウキン</t>
    </rPh>
    <rPh sb="313" eb="315">
      <t>ミナオ</t>
    </rPh>
    <rPh sb="317" eb="319">
      <t>ジッシ</t>
    </rPh>
    <phoneticPr fontId="4"/>
  </si>
  <si>
    <t>　当市の施設の老朽化の状況は、類似団体・全国平均よりも高く、安全・安心な水道水を安定して供給することが難しい状態と言えます。
　マンパワー不足に加え、他事業関連工事に伴う配水管布設替工事への対応を優先せざるを得ない状況であり、耐用年数を超過した管路の更新工事に向かうことができず、更新率は減少傾向にあります。水道管の耐用年数は概ね40年程度であり、現在の更新率では耐用年数以内での管路更新は不可能な状態です。
　これから施設の大規模更新という時代を迎える中で、令和２年度に策定した更新計画に沿って、財源確保や老朽化対策を実施していきます。</t>
    <rPh sb="1" eb="3">
      <t>トウシ</t>
    </rPh>
    <rPh sb="4" eb="6">
      <t>シセツ</t>
    </rPh>
    <rPh sb="7" eb="10">
      <t>ロウキュウカ</t>
    </rPh>
    <rPh sb="11" eb="13">
      <t>ジョウキョウ</t>
    </rPh>
    <rPh sb="15" eb="17">
      <t>ルイジ</t>
    </rPh>
    <rPh sb="17" eb="19">
      <t>ダンタイ</t>
    </rPh>
    <rPh sb="20" eb="22">
      <t>ゼンコク</t>
    </rPh>
    <rPh sb="22" eb="24">
      <t>ヘイキン</t>
    </rPh>
    <rPh sb="27" eb="28">
      <t>タカ</t>
    </rPh>
    <rPh sb="30" eb="32">
      <t>アンゼン</t>
    </rPh>
    <rPh sb="33" eb="35">
      <t>アンシン</t>
    </rPh>
    <rPh sb="36" eb="38">
      <t>スイドウ</t>
    </rPh>
    <rPh sb="38" eb="39">
      <t>スイ</t>
    </rPh>
    <rPh sb="40" eb="42">
      <t>アンテイ</t>
    </rPh>
    <rPh sb="44" eb="46">
      <t>キョウキュウ</t>
    </rPh>
    <rPh sb="51" eb="52">
      <t>ムズカ</t>
    </rPh>
    <rPh sb="54" eb="56">
      <t>ジョウタイ</t>
    </rPh>
    <rPh sb="57" eb="58">
      <t>イ</t>
    </rPh>
    <rPh sb="69" eb="71">
      <t>フソク</t>
    </rPh>
    <rPh sb="72" eb="73">
      <t>クワ</t>
    </rPh>
    <rPh sb="75" eb="76">
      <t>ホカ</t>
    </rPh>
    <rPh sb="76" eb="78">
      <t>ジギョウ</t>
    </rPh>
    <rPh sb="78" eb="80">
      <t>カンレン</t>
    </rPh>
    <rPh sb="80" eb="82">
      <t>コウジ</t>
    </rPh>
    <rPh sb="83" eb="84">
      <t>トモナ</t>
    </rPh>
    <rPh sb="85" eb="88">
      <t>ハイスイカン</t>
    </rPh>
    <rPh sb="88" eb="91">
      <t>フセツガ</t>
    </rPh>
    <rPh sb="91" eb="93">
      <t>コウジ</t>
    </rPh>
    <rPh sb="95" eb="97">
      <t>タイオウ</t>
    </rPh>
    <rPh sb="98" eb="100">
      <t>ユウセン</t>
    </rPh>
    <rPh sb="104" eb="105">
      <t>エ</t>
    </rPh>
    <rPh sb="107" eb="109">
      <t>ジョウキョウ</t>
    </rPh>
    <rPh sb="113" eb="115">
      <t>タイヨウ</t>
    </rPh>
    <rPh sb="115" eb="117">
      <t>ネンスウ</t>
    </rPh>
    <rPh sb="118" eb="120">
      <t>チョウカ</t>
    </rPh>
    <rPh sb="122" eb="124">
      <t>カンロ</t>
    </rPh>
    <rPh sb="125" eb="127">
      <t>コウシン</t>
    </rPh>
    <rPh sb="127" eb="129">
      <t>コウジ</t>
    </rPh>
    <rPh sb="130" eb="131">
      <t>ム</t>
    </rPh>
    <rPh sb="140" eb="142">
      <t>コウシン</t>
    </rPh>
    <rPh sb="142" eb="143">
      <t>リツ</t>
    </rPh>
    <rPh sb="144" eb="146">
      <t>ゲンショウ</t>
    </rPh>
    <rPh sb="146" eb="148">
      <t>ケイコウ</t>
    </rPh>
    <rPh sb="154" eb="157">
      <t>スイドウカン</t>
    </rPh>
    <rPh sb="158" eb="160">
      <t>タイヨウ</t>
    </rPh>
    <rPh sb="160" eb="162">
      <t>ネンスウ</t>
    </rPh>
    <rPh sb="163" eb="164">
      <t>オオム</t>
    </rPh>
    <rPh sb="167" eb="168">
      <t>ネン</t>
    </rPh>
    <rPh sb="168" eb="170">
      <t>テイド</t>
    </rPh>
    <rPh sb="174" eb="176">
      <t>ゲンザイ</t>
    </rPh>
    <rPh sb="177" eb="179">
      <t>コウシン</t>
    </rPh>
    <rPh sb="179" eb="180">
      <t>リツ</t>
    </rPh>
    <rPh sb="182" eb="184">
      <t>タイヨウ</t>
    </rPh>
    <rPh sb="184" eb="186">
      <t>ネンスウ</t>
    </rPh>
    <rPh sb="186" eb="188">
      <t>イナイ</t>
    </rPh>
    <rPh sb="190" eb="192">
      <t>カンロ</t>
    </rPh>
    <rPh sb="192" eb="194">
      <t>コウシン</t>
    </rPh>
    <rPh sb="195" eb="198">
      <t>フカノウ</t>
    </rPh>
    <rPh sb="199" eb="201">
      <t>ジョウタイ</t>
    </rPh>
    <rPh sb="210" eb="212">
      <t>シセツ</t>
    </rPh>
    <rPh sb="213" eb="216">
      <t>ダイキボ</t>
    </rPh>
    <rPh sb="216" eb="218">
      <t>コウシン</t>
    </rPh>
    <rPh sb="221" eb="223">
      <t>ジダイ</t>
    </rPh>
    <rPh sb="224" eb="225">
      <t>ムカ</t>
    </rPh>
    <rPh sb="227" eb="228">
      <t>ナカ</t>
    </rPh>
    <rPh sb="230" eb="232">
      <t>レイワ</t>
    </rPh>
    <rPh sb="233" eb="235">
      <t>ネンド</t>
    </rPh>
    <rPh sb="236" eb="238">
      <t>サクテイ</t>
    </rPh>
    <rPh sb="240" eb="242">
      <t>コウシン</t>
    </rPh>
    <rPh sb="242" eb="244">
      <t>ケイカク</t>
    </rPh>
    <rPh sb="245" eb="246">
      <t>ソ</t>
    </rPh>
    <rPh sb="249" eb="251">
      <t>ザイゲン</t>
    </rPh>
    <rPh sb="251" eb="253">
      <t>カクホ</t>
    </rPh>
    <rPh sb="254" eb="257">
      <t>ロウキュウカ</t>
    </rPh>
    <rPh sb="257" eb="259">
      <t>タイサク</t>
    </rPh>
    <rPh sb="260" eb="262">
      <t>ジッシ</t>
    </rPh>
    <phoneticPr fontId="4"/>
  </si>
  <si>
    <t>　令和３年度は、水道事業の持続可能な運営を行うため、今後40年先の将来像を見据えた直近10年間の計画として「十日町市新水道ビジョン」を策定しました。また、経営の効率化を図るため、令和３年４月１日に川西地域の室島地区及び白倉地区簡易水道の２施設を水道事業に統合しました。
　人口減少に伴い、基幹収入である給水収益が減少していく状況では、今後さらに厳しい状況となることから、安全・安心な水道水を安定して供給できるよう経営状況の把握、分析を行い、水道料金の見直しを実施するとともに、令和２年度に策定した更新計画に基づいた適正な工事の執行に努め、老朽化対策についても重要給水施設への基幹管路を最優先に管路更新を進めていきます。</t>
    <rPh sb="136" eb="138">
      <t>ジンコウ</t>
    </rPh>
    <rPh sb="138" eb="140">
      <t>ゲンショウ</t>
    </rPh>
    <rPh sb="141" eb="142">
      <t>トモナ</t>
    </rPh>
    <rPh sb="144" eb="146">
      <t>キカン</t>
    </rPh>
    <rPh sb="146" eb="148">
      <t>シュウニュウ</t>
    </rPh>
    <rPh sb="151" eb="153">
      <t>キュウスイ</t>
    </rPh>
    <rPh sb="153" eb="155">
      <t>シュウエキ</t>
    </rPh>
    <rPh sb="156" eb="158">
      <t>ゲンショウ</t>
    </rPh>
    <rPh sb="162" eb="164">
      <t>ジョウキョウ</t>
    </rPh>
    <rPh sb="167" eb="169">
      <t>コンゴ</t>
    </rPh>
    <rPh sb="172" eb="173">
      <t>キビ</t>
    </rPh>
    <rPh sb="175" eb="177">
      <t>ジョウキョウ</t>
    </rPh>
    <rPh sb="185" eb="187">
      <t>アンゼン</t>
    </rPh>
    <rPh sb="188" eb="190">
      <t>アンシン</t>
    </rPh>
    <rPh sb="191" eb="193">
      <t>スイドウ</t>
    </rPh>
    <rPh sb="193" eb="194">
      <t>スイ</t>
    </rPh>
    <rPh sb="195" eb="197">
      <t>アンテイ</t>
    </rPh>
    <rPh sb="199" eb="201">
      <t>キョウキュウ</t>
    </rPh>
    <rPh sb="206" eb="208">
      <t>ケイエイ</t>
    </rPh>
    <rPh sb="208" eb="210">
      <t>ジョウキョウ</t>
    </rPh>
    <rPh sb="211" eb="213">
      <t>ハアク</t>
    </rPh>
    <rPh sb="214" eb="216">
      <t>ブンセキ</t>
    </rPh>
    <rPh sb="217" eb="218">
      <t>オコナ</t>
    </rPh>
    <rPh sb="220" eb="222">
      <t>スイドウ</t>
    </rPh>
    <rPh sb="222" eb="224">
      <t>リョウキン</t>
    </rPh>
    <rPh sb="225" eb="227">
      <t>ミナオ</t>
    </rPh>
    <rPh sb="229" eb="231">
      <t>ジッシ</t>
    </rPh>
    <rPh sb="238" eb="240">
      <t>レイワ</t>
    </rPh>
    <rPh sb="241" eb="243">
      <t>ネンド</t>
    </rPh>
    <rPh sb="244" eb="246">
      <t>サクテイ</t>
    </rPh>
    <rPh sb="248" eb="250">
      <t>コウシン</t>
    </rPh>
    <rPh sb="250" eb="252">
      <t>ケイカク</t>
    </rPh>
    <rPh sb="253" eb="254">
      <t>モト</t>
    </rPh>
    <rPh sb="257" eb="259">
      <t>テキセイ</t>
    </rPh>
    <rPh sb="260" eb="262">
      <t>コウジ</t>
    </rPh>
    <rPh sb="263" eb="265">
      <t>シッコウ</t>
    </rPh>
    <rPh sb="266" eb="267">
      <t>ツト</t>
    </rPh>
    <rPh sb="269" eb="272">
      <t>ロウキュウカ</t>
    </rPh>
    <rPh sb="272" eb="274">
      <t>タイサク</t>
    </rPh>
    <rPh sb="279" eb="281">
      <t>ジュウヨウ</t>
    </rPh>
    <rPh sb="281" eb="283">
      <t>キュウスイ</t>
    </rPh>
    <rPh sb="283" eb="285">
      <t>シセツ</t>
    </rPh>
    <rPh sb="287" eb="289">
      <t>キカン</t>
    </rPh>
    <rPh sb="289" eb="291">
      <t>カンロ</t>
    </rPh>
    <rPh sb="292" eb="293">
      <t>サイ</t>
    </rPh>
    <rPh sb="293" eb="295">
      <t>ユウセン</t>
    </rPh>
    <rPh sb="296" eb="298">
      <t>カンロ</t>
    </rPh>
    <rPh sb="298" eb="300">
      <t>コウシン</t>
    </rPh>
    <rPh sb="301" eb="30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</si>
</sst>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0.59</c:v>
                </c:pt>
                <c:pt idx="2">
                  <c:v>0.42</c:v>
                </c:pt>
                <c:pt idx="3">
                  <c:v>0.9</c:v>
                </c:pt>
                <c:pt idx="4">
                  <c:v>0.38</c:v>
                </c:pt>
              </c:numCache>
            </c:numRef>
          </c:val>
          <c:extLst>
            <c:ext xmlns:c16="http://schemas.microsoft.com/office/drawing/2014/chart" uri="{C3380CC4-5D6E-409C-BE32-E72D297353CC}">
              <c16:uniqueId val="{00000000-CF66-46D8-9CCF-81E073B3AA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c:v>
                </c:pt>
                <c:pt idx="2">
                  <c:v>0.52</c:v>
                </c:pt>
                <c:pt idx="3">
                  <c:v>0.53</c:v>
                </c:pt>
                <c:pt idx="4">
                  <c:v>0.48</c:v>
                </c:pt>
              </c:numCache>
            </c:numRef>
          </c:val>
          <c:smooth val="0"/>
          <c:extLst>
            <c:ext xmlns:c16="http://schemas.microsoft.com/office/drawing/2014/chart" uri="{C3380CC4-5D6E-409C-BE32-E72D297353CC}">
              <c16:uniqueId val="{00000001-CF66-46D8-9CCF-81E073B3AA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49.46</c:v>
                </c:pt>
                <c:pt idx="1">
                  <c:v>48.32</c:v>
                </c:pt>
                <c:pt idx="2">
                  <c:v>46.21</c:v>
                </c:pt>
                <c:pt idx="3">
                  <c:v>45.98</c:v>
                </c:pt>
                <c:pt idx="4">
                  <c:v>45.23</c:v>
                </c:pt>
              </c:numCache>
            </c:numRef>
          </c:val>
          <c:extLst>
            <c:ext xmlns:c16="http://schemas.microsoft.com/office/drawing/2014/chart" uri="{C3380CC4-5D6E-409C-BE32-E72D297353CC}">
              <c16:uniqueId val="{00000000-C73A-46D5-83E7-43370895EB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55.03</c:v>
                </c:pt>
                <c:pt idx="2">
                  <c:v>55.14</c:v>
                </c:pt>
                <c:pt idx="3">
                  <c:v>55.89</c:v>
                </c:pt>
                <c:pt idx="4">
                  <c:v>55.72</c:v>
                </c:pt>
              </c:numCache>
            </c:numRef>
          </c:val>
          <c:smooth val="0"/>
          <c:extLst>
            <c:ext xmlns:c16="http://schemas.microsoft.com/office/drawing/2014/chart" uri="{C3380CC4-5D6E-409C-BE32-E72D297353CC}">
              <c16:uniqueId val="{00000001-C73A-46D5-83E7-43370895EB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87.58</c:v>
                </c:pt>
                <c:pt idx="1">
                  <c:v>89.32</c:v>
                </c:pt>
                <c:pt idx="2">
                  <c:v>90.19</c:v>
                </c:pt>
                <c:pt idx="3">
                  <c:v>91.16</c:v>
                </c:pt>
                <c:pt idx="4">
                  <c:v>91.65</c:v>
                </c:pt>
              </c:numCache>
            </c:numRef>
          </c:val>
          <c:extLst>
            <c:ext xmlns:c16="http://schemas.microsoft.com/office/drawing/2014/chart" uri="{C3380CC4-5D6E-409C-BE32-E72D297353CC}">
              <c16:uniqueId val="{00000000-E08E-499A-ACC0-25D2780EF6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08E-499A-ACC0-25D2780EF6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c:v>
                </c:pt>
                <c:pt idx="1">
                  <c:v>109.33</c:v>
                </c:pt>
                <c:pt idx="2">
                  <c:v>105.35</c:v>
                </c:pt>
                <c:pt idx="3">
                  <c:v>113.75</c:v>
                </c:pt>
                <c:pt idx="4">
                  <c:v>114.94</c:v>
                </c:pt>
              </c:numCache>
            </c:numRef>
          </c:val>
          <c:extLst>
            <c:ext xmlns:c16="http://schemas.microsoft.com/office/drawing/2014/chart" uri="{C3380CC4-5D6E-409C-BE32-E72D297353CC}">
              <c16:uniqueId val="{00000000-C1CD-4FAB-9894-1B508EFB2B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108.87</c:v>
                </c:pt>
                <c:pt idx="2">
                  <c:v>108.61</c:v>
                </c:pt>
                <c:pt idx="3">
                  <c:v>108.35</c:v>
                </c:pt>
                <c:pt idx="4">
                  <c:v>108.84</c:v>
                </c:pt>
              </c:numCache>
            </c:numRef>
          </c:val>
          <c:smooth val="0"/>
          <c:extLst>
            <c:ext xmlns:c16="http://schemas.microsoft.com/office/drawing/2014/chart" uri="{C3380CC4-5D6E-409C-BE32-E72D297353CC}">
              <c16:uniqueId val="{00000001-C1CD-4FAB-9894-1B508EFB2B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53.61</c:v>
                </c:pt>
                <c:pt idx="1">
                  <c:v>49.88</c:v>
                </c:pt>
                <c:pt idx="2">
                  <c:v>51.24</c:v>
                </c:pt>
                <c:pt idx="3">
                  <c:v>52.19</c:v>
                </c:pt>
                <c:pt idx="4">
                  <c:v>52.55</c:v>
                </c:pt>
              </c:numCache>
            </c:numRef>
          </c:val>
          <c:extLst>
            <c:ext xmlns:c16="http://schemas.microsoft.com/office/drawing/2014/chart" uri="{C3380CC4-5D6E-409C-BE32-E72D297353CC}">
              <c16:uniqueId val="{00000000-2852-47EF-84CD-AF12A6E590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48.87</c:v>
                </c:pt>
                <c:pt idx="2">
                  <c:v>49.92</c:v>
                </c:pt>
                <c:pt idx="3">
                  <c:v>50.63</c:v>
                </c:pt>
                <c:pt idx="4">
                  <c:v>51.29</c:v>
                </c:pt>
              </c:numCache>
            </c:numRef>
          </c:val>
          <c:smooth val="0"/>
          <c:extLst>
            <c:ext xmlns:c16="http://schemas.microsoft.com/office/drawing/2014/chart" uri="{C3380CC4-5D6E-409C-BE32-E72D297353CC}">
              <c16:uniqueId val="{00000001-2852-47EF-84CD-AF12A6E590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13.93</c:v>
                </c:pt>
                <c:pt idx="1">
                  <c:v>14.37</c:v>
                </c:pt>
                <c:pt idx="2">
                  <c:v>14.18</c:v>
                </c:pt>
                <c:pt idx="3">
                  <c:v>33.909999999999997</c:v>
                </c:pt>
                <c:pt idx="4">
                  <c:v>37.54</c:v>
                </c:pt>
              </c:numCache>
            </c:numRef>
          </c:val>
          <c:extLst>
            <c:ext xmlns:c16="http://schemas.microsoft.com/office/drawing/2014/chart" uri="{C3380CC4-5D6E-409C-BE32-E72D297353CC}">
              <c16:uniqueId val="{00000000-0C34-4D5E-97E0-CE52C95304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14.85</c:v>
                </c:pt>
                <c:pt idx="2">
                  <c:v>16.88</c:v>
                </c:pt>
                <c:pt idx="3">
                  <c:v>18.28</c:v>
                </c:pt>
                <c:pt idx="4">
                  <c:v>19.61</c:v>
                </c:pt>
              </c:numCache>
            </c:numRef>
          </c:val>
          <c:smooth val="0"/>
          <c:extLst>
            <c:ext xmlns:c16="http://schemas.microsoft.com/office/drawing/2014/chart" uri="{C3380CC4-5D6E-409C-BE32-E72D297353CC}">
              <c16:uniqueId val="{00000001-0C34-4D5E-97E0-CE52C95304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AD-48A2-AAB7-99C4DC92C4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3.16</c:v>
                </c:pt>
                <c:pt idx="2">
                  <c:v>3.59</c:v>
                </c:pt>
                <c:pt idx="3">
                  <c:v>3.98</c:v>
                </c:pt>
                <c:pt idx="4">
                  <c:v>6.02</c:v>
                </c:pt>
              </c:numCache>
            </c:numRef>
          </c:val>
          <c:smooth val="0"/>
          <c:extLst>
            <c:ext xmlns:c16="http://schemas.microsoft.com/office/drawing/2014/chart" uri="{C3380CC4-5D6E-409C-BE32-E72D297353CC}">
              <c16:uniqueId val="{00000001-67AD-48A2-AAB7-99C4DC92C4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200.5</c:v>
                </c:pt>
                <c:pt idx="1">
                  <c:v>349.82</c:v>
                </c:pt>
                <c:pt idx="2">
                  <c:v>379.59</c:v>
                </c:pt>
                <c:pt idx="3">
                  <c:v>551.37</c:v>
                </c:pt>
                <c:pt idx="4">
                  <c:v>532.41999999999996</c:v>
                </c:pt>
              </c:numCache>
            </c:numRef>
          </c:val>
          <c:extLst>
            <c:ext xmlns:c16="http://schemas.microsoft.com/office/drawing/2014/chart" uri="{C3380CC4-5D6E-409C-BE32-E72D297353CC}">
              <c16:uniqueId val="{00000000-8A76-49AE-96F2-3823424C4F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369.69</c:v>
                </c:pt>
                <c:pt idx="2">
                  <c:v>379.08</c:v>
                </c:pt>
                <c:pt idx="3">
                  <c:v>367.55</c:v>
                </c:pt>
                <c:pt idx="4">
                  <c:v>378.56</c:v>
                </c:pt>
              </c:numCache>
            </c:numRef>
          </c:val>
          <c:smooth val="0"/>
          <c:extLst>
            <c:ext xmlns:c16="http://schemas.microsoft.com/office/drawing/2014/chart" uri="{C3380CC4-5D6E-409C-BE32-E72D297353CC}">
              <c16:uniqueId val="{00000001-8A76-49AE-96F2-3823424C4F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405.41</c:v>
                </c:pt>
                <c:pt idx="1">
                  <c:v>455.79</c:v>
                </c:pt>
                <c:pt idx="2">
                  <c:v>472.7</c:v>
                </c:pt>
                <c:pt idx="3">
                  <c:v>517.04</c:v>
                </c:pt>
                <c:pt idx="4">
                  <c:v>505.67</c:v>
                </c:pt>
              </c:numCache>
            </c:numRef>
          </c:val>
          <c:extLst>
            <c:ext xmlns:c16="http://schemas.microsoft.com/office/drawing/2014/chart" uri="{C3380CC4-5D6E-409C-BE32-E72D297353CC}">
              <c16:uniqueId val="{00000000-6C0A-41FA-B39A-F138E6746F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402.99</c:v>
                </c:pt>
                <c:pt idx="2">
                  <c:v>398.98</c:v>
                </c:pt>
                <c:pt idx="3">
                  <c:v>418.68</c:v>
                </c:pt>
                <c:pt idx="4">
                  <c:v>395.68</c:v>
                </c:pt>
              </c:numCache>
            </c:numRef>
          </c:val>
          <c:smooth val="0"/>
          <c:extLst>
            <c:ext xmlns:c16="http://schemas.microsoft.com/office/drawing/2014/chart" uri="{C3380CC4-5D6E-409C-BE32-E72D297353CC}">
              <c16:uniqueId val="{00000001-6C0A-41FA-B39A-F138E6746F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114.44</c:v>
                </c:pt>
                <c:pt idx="1">
                  <c:v>109.43</c:v>
                </c:pt>
                <c:pt idx="2">
                  <c:v>105.67</c:v>
                </c:pt>
                <c:pt idx="3">
                  <c:v>103.55</c:v>
                </c:pt>
                <c:pt idx="4">
                  <c:v>109.66</c:v>
                </c:pt>
              </c:numCache>
            </c:numRef>
          </c:val>
          <c:extLst>
            <c:ext xmlns:c16="http://schemas.microsoft.com/office/drawing/2014/chart" uri="{C3380CC4-5D6E-409C-BE32-E72D297353CC}">
              <c16:uniqueId val="{00000000-43A9-4A39-BB61-502E1A17AE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98.66</c:v>
                </c:pt>
                <c:pt idx="2">
                  <c:v>98.64</c:v>
                </c:pt>
                <c:pt idx="3">
                  <c:v>94.78</c:v>
                </c:pt>
                <c:pt idx="4">
                  <c:v>97.59</c:v>
                </c:pt>
              </c:numCache>
            </c:numRef>
          </c:val>
          <c:smooth val="0"/>
          <c:extLst>
            <c:ext xmlns:c16="http://schemas.microsoft.com/office/drawing/2014/chart" uri="{C3380CC4-5D6E-409C-BE32-E72D297353CC}">
              <c16:uniqueId val="{00000001-43A9-4A39-BB61-502E1A17AE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162.19</c:v>
                </c:pt>
                <c:pt idx="1">
                  <c:v>169.44</c:v>
                </c:pt>
                <c:pt idx="2">
                  <c:v>175.78</c:v>
                </c:pt>
                <c:pt idx="3">
                  <c:v>164.05</c:v>
                </c:pt>
                <c:pt idx="4">
                  <c:v>169.04</c:v>
                </c:pt>
              </c:numCache>
            </c:numRef>
          </c:val>
          <c:extLst>
            <c:ext xmlns:c16="http://schemas.microsoft.com/office/drawing/2014/chart" uri="{C3380CC4-5D6E-409C-BE32-E72D297353CC}">
              <c16:uniqueId val="{00000000-E153-44E9-A851-C86E03BD0A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178.59</c:v>
                </c:pt>
                <c:pt idx="2">
                  <c:v>178.92</c:v>
                </c:pt>
                <c:pt idx="3">
                  <c:v>181.3</c:v>
                </c:pt>
                <c:pt idx="4">
                  <c:v>181.71</c:v>
                </c:pt>
              </c:numCache>
            </c:numRef>
          </c:val>
          <c:smooth val="0"/>
          <c:extLst>
            <c:ext xmlns:c16="http://schemas.microsoft.com/office/drawing/2014/chart" uri="{C3380CC4-5D6E-409C-BE32-E72D297353CC}">
              <c16:uniqueId val="{00000001-E153-44E9-A851-C86E03BD0A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十日町市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A6</v>
      </c>
      <c r="X8" s="69"/>
      <c r="Y8" s="69"/>
      <c r="Z8" s="69"/>
      <c r="AA8" s="69"/>
      <c r="AB8" s="69"/>
      <c r="AC8" s="69"/>
      <c r="AD8" s="69" t="str">
        <f>データ!$M$6</f>
        <v>非設置</v>
      </c>
      <c r="AE8" s="69"/>
      <c r="AF8" s="69"/>
      <c r="AG8" s="69"/>
      <c r="AH8" s="69"/>
      <c r="AI8" s="69"/>
      <c r="AJ8" s="69"/>
      <c r="AK8" s="2"/>
      <c r="AL8" s="60">
        <f>データ!$R$6</f>
        <v>50164</v>
      </c>
      <c r="AM8" s="60"/>
      <c r="AN8" s="60"/>
      <c r="AO8" s="60"/>
      <c r="AP8" s="60"/>
      <c r="AQ8" s="60"/>
      <c r="AR8" s="60"/>
      <c r="AS8" s="60"/>
      <c r="AT8" s="37">
        <f>データ!$S$6</f>
        <v>590.39</v>
      </c>
      <c r="AU8" s="38"/>
      <c r="AV8" s="38"/>
      <c r="AW8" s="38"/>
      <c r="AX8" s="38"/>
      <c r="AY8" s="38"/>
      <c r="AZ8" s="38"/>
      <c r="BA8" s="38"/>
      <c r="BB8" s="49">
        <f>データ!$T$6</f>
        <v>84.97</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62.93</v>
      </c>
      <c r="J10" s="38"/>
      <c r="K10" s="38"/>
      <c r="L10" s="38"/>
      <c r="M10" s="38"/>
      <c r="N10" s="38"/>
      <c r="O10" s="59"/>
      <c r="P10" s="49">
        <f>データ!$P$6</f>
        <v>99.01</v>
      </c>
      <c r="Q10" s="49"/>
      <c r="R10" s="49"/>
      <c r="S10" s="49"/>
      <c r="T10" s="49"/>
      <c r="U10" s="49"/>
      <c r="V10" s="49"/>
      <c r="W10" s="60">
        <f>データ!$Q$6</f>
        <v>3575</v>
      </c>
      <c r="X10" s="60"/>
      <c r="Y10" s="60"/>
      <c r="Z10" s="60"/>
      <c r="AA10" s="60"/>
      <c r="AB10" s="60"/>
      <c r="AC10" s="60"/>
      <c r="AD10" s="2"/>
      <c r="AE10" s="2"/>
      <c r="AF10" s="2"/>
      <c r="AG10" s="2"/>
      <c r="AH10" s="2"/>
      <c r="AI10" s="2"/>
      <c r="AJ10" s="2"/>
      <c r="AK10" s="2"/>
      <c r="AL10" s="60">
        <f>データ!$U$6</f>
        <v>28809</v>
      </c>
      <c r="AM10" s="60"/>
      <c r="AN10" s="60"/>
      <c r="AO10" s="60"/>
      <c r="AP10" s="60"/>
      <c r="AQ10" s="60"/>
      <c r="AR10" s="60"/>
      <c r="AS10" s="60"/>
      <c r="AT10" s="37">
        <f>データ!$V$6</f>
        <v>35</v>
      </c>
      <c r="AU10" s="38"/>
      <c r="AV10" s="38"/>
      <c r="AW10" s="38"/>
      <c r="AX10" s="38"/>
      <c r="AY10" s="38"/>
      <c r="AZ10" s="38"/>
      <c r="BA10" s="38"/>
      <c r="BB10" s="49">
        <f>データ!$W$6</f>
        <v>823.11</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114</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3/ZEURR2xImaB7vRdloIslfso8z1CI21Zcnq4qiepzm5RXlSzvk6NO8nbl9pOLjOjHJs88dChCUTYybjvS1wg==" saltValue="IjF+1NN3Y8qVun2xUpCeM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Header>&amp;R【上水】&amp;D修正後</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152102</v>
      </c>
      <c r="D6" s="20">
        <f t="shared" si="3"/>
        <v>46</v>
      </c>
      <c r="E6" s="20">
        <f t="shared" si="3"/>
        <v>1</v>
      </c>
      <c r="F6" s="20">
        <f t="shared" si="3"/>
        <v>0</v>
      </c>
      <c r="G6" s="20">
        <f t="shared" si="3"/>
        <v>1</v>
      </c>
      <c r="H6" s="20" t="str">
        <f t="shared" si="3"/>
        <v>新潟県　十日町市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62.93</v>
      </c>
      <c r="P6" s="21">
        <f t="shared" si="3"/>
        <v>99.01</v>
      </c>
      <c r="Q6" s="21">
        <f t="shared" si="3"/>
        <v>3575</v>
      </c>
      <c r="R6" s="21">
        <f t="shared" si="3"/>
        <v>50164</v>
      </c>
      <c r="S6" s="21">
        <f t="shared" si="3"/>
        <v>590.39</v>
      </c>
      <c r="T6" s="21">
        <f t="shared" si="3"/>
        <v>84.97</v>
      </c>
      <c r="U6" s="21">
        <f t="shared" si="3"/>
        <v>28809</v>
      </c>
      <c r="V6" s="21">
        <f t="shared" si="3"/>
        <v>35</v>
      </c>
      <c r="W6" s="21">
        <f t="shared" si="3"/>
        <v>823.11</v>
      </c>
      <c r="X6" s="22">
        <f>IF(X7="",NA(),X7)</f>
        <v>113.6</v>
      </c>
      <c r="Y6" s="22">
        <f t="shared" ref="Y6:AG6" si="4">IF(Y7="",NA(),Y7)</f>
        <v>109.33</v>
      </c>
      <c r="Z6" s="22">
        <f t="shared" si="4"/>
        <v>105.35</v>
      </c>
      <c r="AA6" s="22">
        <f t="shared" si="4"/>
        <v>113.75</v>
      </c>
      <c r="AB6" s="22">
        <f t="shared" si="4"/>
        <v>114.94</v>
      </c>
      <c r="AC6" s="22">
        <f t="shared" si="4"/>
        <v>110.68</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3.16</v>
      </c>
      <c r="AP6" s="22">
        <f t="shared" si="5"/>
        <v>3.59</v>
      </c>
      <c r="AQ6" s="22">
        <f t="shared" si="5"/>
        <v>3.98</v>
      </c>
      <c r="AR6" s="22">
        <f t="shared" si="5"/>
        <v>6.02</v>
      </c>
      <c r="AS6" s="21" t="str">
        <f>IF(AS7="","",IF(AS7="-","【-】","【"&amp;SUBSTITUTE(TEXT(AS7,"#,##0.00"),"-","△")&amp;"】"))</f>
        <v>【1.30】</v>
      </c>
      <c r="AT6" s="22">
        <f>IF(AT7="",NA(),AT7)</f>
        <v>200.5</v>
      </c>
      <c r="AU6" s="22">
        <f t="shared" ref="AU6:BC6" si="6">IF(AU7="",NA(),AU7)</f>
        <v>349.82</v>
      </c>
      <c r="AV6" s="22">
        <f t="shared" si="6"/>
        <v>379.59</v>
      </c>
      <c r="AW6" s="22">
        <f t="shared" si="6"/>
        <v>551.37</v>
      </c>
      <c r="AX6" s="22">
        <f t="shared" si="6"/>
        <v>532.41999999999996</v>
      </c>
      <c r="AY6" s="22">
        <f t="shared" si="6"/>
        <v>357.34</v>
      </c>
      <c r="AZ6" s="22">
        <f t="shared" si="6"/>
        <v>369.69</v>
      </c>
      <c r="BA6" s="22">
        <f t="shared" si="6"/>
        <v>379.08</v>
      </c>
      <c r="BB6" s="22">
        <f t="shared" si="6"/>
        <v>367.55</v>
      </c>
      <c r="BC6" s="22">
        <f t="shared" si="6"/>
        <v>378.56</v>
      </c>
      <c r="BD6" s="21" t="str">
        <f>IF(BD7="","",IF(BD7="-","【-】","【"&amp;SUBSTITUTE(TEXT(BD7,"#,##0.00"),"-","△")&amp;"】"))</f>
        <v>【261.51】</v>
      </c>
      <c r="BE6" s="22">
        <f>IF(BE7="",NA(),BE7)</f>
        <v>405.41</v>
      </c>
      <c r="BF6" s="22">
        <f t="shared" ref="BF6:BN6" si="7">IF(BF7="",NA(),BF7)</f>
        <v>455.79</v>
      </c>
      <c r="BG6" s="22">
        <f t="shared" si="7"/>
        <v>472.7</v>
      </c>
      <c r="BH6" s="22">
        <f t="shared" si="7"/>
        <v>517.04</v>
      </c>
      <c r="BI6" s="22">
        <f t="shared" si="7"/>
        <v>505.67</v>
      </c>
      <c r="BJ6" s="22">
        <f t="shared" si="7"/>
        <v>373.69</v>
      </c>
      <c r="BK6" s="22">
        <f t="shared" si="7"/>
        <v>402.99</v>
      </c>
      <c r="BL6" s="22">
        <f t="shared" si="7"/>
        <v>398.98</v>
      </c>
      <c r="BM6" s="22">
        <f t="shared" si="7"/>
        <v>418.68</v>
      </c>
      <c r="BN6" s="22">
        <f t="shared" si="7"/>
        <v>395.68</v>
      </c>
      <c r="BO6" s="21" t="str">
        <f>IF(BO7="","",IF(BO7="-","【-】","【"&amp;SUBSTITUTE(TEXT(BO7,"#,##0.00"),"-","△")&amp;"】"))</f>
        <v>【265.16】</v>
      </c>
      <c r="BP6" s="22">
        <f>IF(BP7="",NA(),BP7)</f>
        <v>114.44</v>
      </c>
      <c r="BQ6" s="22">
        <f t="shared" ref="BQ6:BY6" si="8">IF(BQ7="",NA(),BQ7)</f>
        <v>109.43</v>
      </c>
      <c r="BR6" s="22">
        <f t="shared" si="8"/>
        <v>105.67</v>
      </c>
      <c r="BS6" s="22">
        <f t="shared" si="8"/>
        <v>103.55</v>
      </c>
      <c r="BT6" s="22">
        <f t="shared" si="8"/>
        <v>109.66</v>
      </c>
      <c r="BU6" s="22">
        <f t="shared" si="8"/>
        <v>99.87</v>
      </c>
      <c r="BV6" s="22">
        <f t="shared" si="8"/>
        <v>98.66</v>
      </c>
      <c r="BW6" s="22">
        <f t="shared" si="8"/>
        <v>98.64</v>
      </c>
      <c r="BX6" s="22">
        <f t="shared" si="8"/>
        <v>94.78</v>
      </c>
      <c r="BY6" s="22">
        <f t="shared" si="8"/>
        <v>97.59</v>
      </c>
      <c r="BZ6" s="21" t="str">
        <f>IF(BZ7="","",IF(BZ7="-","【-】","【"&amp;SUBSTITUTE(TEXT(BZ7,"#,##0.00"),"-","△")&amp;"】"))</f>
        <v>【102.35】</v>
      </c>
      <c r="CA6" s="22">
        <f>IF(CA7="",NA(),CA7)</f>
        <v>162.19</v>
      </c>
      <c r="CB6" s="22">
        <f t="shared" ref="CB6:CJ6" si="9">IF(CB7="",NA(),CB7)</f>
        <v>169.44</v>
      </c>
      <c r="CC6" s="22">
        <f t="shared" si="9"/>
        <v>175.78</v>
      </c>
      <c r="CD6" s="22">
        <f t="shared" si="9"/>
        <v>164.05</v>
      </c>
      <c r="CE6" s="22">
        <f t="shared" si="9"/>
        <v>169.04</v>
      </c>
      <c r="CF6" s="22">
        <f t="shared" si="9"/>
        <v>171.81</v>
      </c>
      <c r="CG6" s="22">
        <f t="shared" si="9"/>
        <v>178.59</v>
      </c>
      <c r="CH6" s="22">
        <f t="shared" si="9"/>
        <v>178.92</v>
      </c>
      <c r="CI6" s="22">
        <f t="shared" si="9"/>
        <v>181.3</v>
      </c>
      <c r="CJ6" s="22">
        <f t="shared" si="9"/>
        <v>181.71</v>
      </c>
      <c r="CK6" s="21" t="str">
        <f>IF(CK7="","",IF(CK7="-","【-】","【"&amp;SUBSTITUTE(TEXT(CK7,"#,##0.00"),"-","△")&amp;"】"))</f>
        <v>【167.74】</v>
      </c>
      <c r="CL6" s="22">
        <f>IF(CL7="",NA(),CL7)</f>
        <v>49.46</v>
      </c>
      <c r="CM6" s="22">
        <f t="shared" ref="CM6:CU6" si="10">IF(CM7="",NA(),CM7)</f>
        <v>48.32</v>
      </c>
      <c r="CN6" s="22">
        <f t="shared" si="10"/>
        <v>46.21</v>
      </c>
      <c r="CO6" s="22">
        <f t="shared" si="10"/>
        <v>45.98</v>
      </c>
      <c r="CP6" s="22">
        <f t="shared" si="10"/>
        <v>45.23</v>
      </c>
      <c r="CQ6" s="22">
        <f t="shared" si="10"/>
        <v>60.03</v>
      </c>
      <c r="CR6" s="22">
        <f t="shared" si="10"/>
        <v>55.03</v>
      </c>
      <c r="CS6" s="22">
        <f t="shared" si="10"/>
        <v>55.14</v>
      </c>
      <c r="CT6" s="22">
        <f t="shared" si="10"/>
        <v>55.89</v>
      </c>
      <c r="CU6" s="22">
        <f t="shared" si="10"/>
        <v>55.72</v>
      </c>
      <c r="CV6" s="21" t="str">
        <f>IF(CV7="","",IF(CV7="-","【-】","【"&amp;SUBSTITUTE(TEXT(CV7,"#,##0.00"),"-","△")&amp;"】"))</f>
        <v>【60.29】</v>
      </c>
      <c r="CW6" s="22">
        <f>IF(CW7="",NA(),CW7)</f>
        <v>87.58</v>
      </c>
      <c r="CX6" s="22">
        <f t="shared" ref="CX6:DF6" si="11">IF(CX7="",NA(),CX7)</f>
        <v>89.32</v>
      </c>
      <c r="CY6" s="22">
        <f t="shared" si="11"/>
        <v>90.19</v>
      </c>
      <c r="CZ6" s="22">
        <f t="shared" si="11"/>
        <v>91.16</v>
      </c>
      <c r="DA6" s="22">
        <f t="shared" si="11"/>
        <v>91.65</v>
      </c>
      <c r="DB6" s="22">
        <f t="shared" si="11"/>
        <v>84.81</v>
      </c>
      <c r="DC6" s="22">
        <f t="shared" si="11"/>
        <v>81.900000000000006</v>
      </c>
      <c r="DD6" s="22">
        <f t="shared" si="11"/>
        <v>81.39</v>
      </c>
      <c r="DE6" s="22">
        <f t="shared" si="11"/>
        <v>81.27</v>
      </c>
      <c r="DF6" s="22">
        <f t="shared" si="11"/>
        <v>81.260000000000005</v>
      </c>
      <c r="DG6" s="21" t="str">
        <f>IF(DG7="","",IF(DG7="-","【-】","【"&amp;SUBSTITUTE(TEXT(DG7,"#,##0.00"),"-","△")&amp;"】"))</f>
        <v>【90.12】</v>
      </c>
      <c r="DH6" s="22">
        <f>IF(DH7="",NA(),DH7)</f>
        <v>53.61</v>
      </c>
      <c r="DI6" s="22">
        <f t="shared" ref="DI6:DQ6" si="12">IF(DI7="",NA(),DI7)</f>
        <v>49.88</v>
      </c>
      <c r="DJ6" s="22">
        <f t="shared" si="12"/>
        <v>51.24</v>
      </c>
      <c r="DK6" s="22">
        <f t="shared" si="12"/>
        <v>52.19</v>
      </c>
      <c r="DL6" s="22">
        <f t="shared" si="12"/>
        <v>52.55</v>
      </c>
      <c r="DM6" s="22">
        <f t="shared" si="12"/>
        <v>47.28</v>
      </c>
      <c r="DN6" s="22">
        <f t="shared" si="12"/>
        <v>48.87</v>
      </c>
      <c r="DO6" s="22">
        <f t="shared" si="12"/>
        <v>49.92</v>
      </c>
      <c r="DP6" s="22">
        <f t="shared" si="12"/>
        <v>50.63</v>
      </c>
      <c r="DQ6" s="22">
        <f t="shared" si="12"/>
        <v>51.29</v>
      </c>
      <c r="DR6" s="21" t="str">
        <f>IF(DR7="","",IF(DR7="-","【-】","【"&amp;SUBSTITUTE(TEXT(DR7,"#,##0.00"),"-","△")&amp;"】"))</f>
        <v>【50.88】</v>
      </c>
      <c r="DS6" s="22">
        <f>IF(DS7="",NA(),DS7)</f>
        <v>13.93</v>
      </c>
      <c r="DT6" s="22">
        <f t="shared" ref="DT6:EB6" si="13">IF(DT7="",NA(),DT7)</f>
        <v>14.37</v>
      </c>
      <c r="DU6" s="22">
        <f t="shared" si="13"/>
        <v>14.18</v>
      </c>
      <c r="DV6" s="22">
        <f t="shared" si="13"/>
        <v>33.909999999999997</v>
      </c>
      <c r="DW6" s="22">
        <f t="shared" si="13"/>
        <v>37.54</v>
      </c>
      <c r="DX6" s="22">
        <f t="shared" si="13"/>
        <v>12.19</v>
      </c>
      <c r="DY6" s="22">
        <f t="shared" si="13"/>
        <v>14.85</v>
      </c>
      <c r="DZ6" s="22">
        <f t="shared" si="13"/>
        <v>16.88</v>
      </c>
      <c r="EA6" s="22">
        <f t="shared" si="13"/>
        <v>18.28</v>
      </c>
      <c r="EB6" s="22">
        <f t="shared" si="13"/>
        <v>19.61</v>
      </c>
      <c r="EC6" s="21" t="str">
        <f>IF(EC7="","",IF(EC7="-","【-】","【"&amp;SUBSTITUTE(TEXT(EC7,"#,##0.00"),"-","△")&amp;"】"))</f>
        <v>【22.30】</v>
      </c>
      <c r="ED6" s="22">
        <f>IF(ED7="",NA(),ED7)</f>
        <v>0.63</v>
      </c>
      <c r="EE6" s="22">
        <f t="shared" ref="EE6:EM6" si="14">IF(EE7="",NA(),EE7)</f>
        <v>0.59</v>
      </c>
      <c r="EF6" s="22">
        <f t="shared" si="14"/>
        <v>0.42</v>
      </c>
      <c r="EG6" s="22">
        <f t="shared" si="14"/>
        <v>0.9</v>
      </c>
      <c r="EH6" s="22">
        <f t="shared" si="14"/>
        <v>0.38</v>
      </c>
      <c r="EI6" s="22">
        <f t="shared" si="14"/>
        <v>0.51</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152102</v>
      </c>
      <c r="D7" s="24">
        <v>46</v>
      </c>
      <c r="E7" s="24">
        <v>1</v>
      </c>
      <c r="F7" s="24">
        <v>0</v>
      </c>
      <c r="G7" s="24">
        <v>1</v>
      </c>
      <c r="H7" s="24" t="s">
        <v>93</v>
      </c>
      <c r="I7" s="24" t="s">
        <v>94</v>
      </c>
      <c r="J7" s="24" t="s">
        <v>95</v>
      </c>
      <c r="K7" s="24" t="s">
        <v>96</v>
      </c>
      <c r="L7" s="24" t="s">
        <v>97</v>
      </c>
      <c r="M7" s="24" t="s">
        <v>98</v>
      </c>
      <c r="N7" s="25" t="s">
        <v>99</v>
      </c>
      <c r="O7" s="25">
        <v>62.93</v>
      </c>
      <c r="P7" s="25">
        <v>99.01</v>
      </c>
      <c r="Q7" s="25">
        <v>3575</v>
      </c>
      <c r="R7" s="25">
        <v>50164</v>
      </c>
      <c r="S7" s="25">
        <v>590.39</v>
      </c>
      <c r="T7" s="25">
        <v>84.97</v>
      </c>
      <c r="U7" s="25">
        <v>28809</v>
      </c>
      <c r="V7" s="25">
        <v>35</v>
      </c>
      <c r="W7" s="25">
        <v>823.11</v>
      </c>
      <c r="X7" s="25">
        <v>113.6</v>
      </c>
      <c r="Y7" s="25">
        <v>109.33</v>
      </c>
      <c r="Z7" s="25">
        <v>105.35</v>
      </c>
      <c r="AA7" s="25">
        <v>113.75</v>
      </c>
      <c r="AB7" s="25">
        <v>114.94</v>
      </c>
      <c r="AC7" s="25">
        <v>110.68</v>
      </c>
      <c r="AD7" s="25">
        <v>108.87</v>
      </c>
      <c r="AE7" s="25">
        <v>108.61</v>
      </c>
      <c r="AF7" s="25">
        <v>108.35</v>
      </c>
      <c r="AG7" s="25">
        <v>108.84</v>
      </c>
      <c r="AH7" s="25">
        <v>111.39</v>
      </c>
      <c r="AI7" s="25">
        <v>0</v>
      </c>
      <c r="AJ7" s="25">
        <v>0</v>
      </c>
      <c r="AK7" s="25">
        <v>0</v>
      </c>
      <c r="AL7" s="25">
        <v>0</v>
      </c>
      <c r="AM7" s="25">
        <v>0</v>
      </c>
      <c r="AN7" s="25">
        <v>3.56</v>
      </c>
      <c r="AO7" s="25">
        <v>3.16</v>
      </c>
      <c r="AP7" s="25">
        <v>3.59</v>
      </c>
      <c r="AQ7" s="25">
        <v>3.98</v>
      </c>
      <c r="AR7" s="25">
        <v>6.02</v>
      </c>
      <c r="AS7" s="25">
        <v>1.3</v>
      </c>
      <c r="AT7" s="25">
        <v>200.5</v>
      </c>
      <c r="AU7" s="25">
        <v>349.82</v>
      </c>
      <c r="AV7" s="25">
        <v>379.59</v>
      </c>
      <c r="AW7" s="25">
        <v>551.37</v>
      </c>
      <c r="AX7" s="25">
        <v>532.41999999999996</v>
      </c>
      <c r="AY7" s="25">
        <v>357.34</v>
      </c>
      <c r="AZ7" s="25">
        <v>369.69</v>
      </c>
      <c r="BA7" s="25">
        <v>379.08</v>
      </c>
      <c r="BB7" s="25">
        <v>367.55</v>
      </c>
      <c r="BC7" s="25">
        <v>378.56</v>
      </c>
      <c r="BD7" s="25">
        <v>261.51</v>
      </c>
      <c r="BE7" s="25">
        <v>405.41</v>
      </c>
      <c r="BF7" s="25">
        <v>455.79</v>
      </c>
      <c r="BG7" s="25">
        <v>472.7</v>
      </c>
      <c r="BH7" s="25">
        <v>517.04</v>
      </c>
      <c r="BI7" s="25">
        <v>505.67</v>
      </c>
      <c r="BJ7" s="25">
        <v>373.69</v>
      </c>
      <c r="BK7" s="25">
        <v>402.99</v>
      </c>
      <c r="BL7" s="25">
        <v>398.98</v>
      </c>
      <c r="BM7" s="25">
        <v>418.68</v>
      </c>
      <c r="BN7" s="25">
        <v>395.68</v>
      </c>
      <c r="BO7" s="25">
        <v>265.16000000000003</v>
      </c>
      <c r="BP7" s="25">
        <v>114.44</v>
      </c>
      <c r="BQ7" s="25">
        <v>109.43</v>
      </c>
      <c r="BR7" s="25">
        <v>105.67</v>
      </c>
      <c r="BS7" s="25">
        <v>103.55</v>
      </c>
      <c r="BT7" s="25">
        <v>109.66</v>
      </c>
      <c r="BU7" s="25">
        <v>99.87</v>
      </c>
      <c r="BV7" s="25">
        <v>98.66</v>
      </c>
      <c r="BW7" s="25">
        <v>98.64</v>
      </c>
      <c r="BX7" s="25">
        <v>94.78</v>
      </c>
      <c r="BY7" s="25">
        <v>97.59</v>
      </c>
      <c r="BZ7" s="25">
        <v>102.35</v>
      </c>
      <c r="CA7" s="25">
        <v>162.19</v>
      </c>
      <c r="CB7" s="25">
        <v>169.44</v>
      </c>
      <c r="CC7" s="25">
        <v>175.78</v>
      </c>
      <c r="CD7" s="25">
        <v>164.05</v>
      </c>
      <c r="CE7" s="25">
        <v>169.04</v>
      </c>
      <c r="CF7" s="25">
        <v>171.81</v>
      </c>
      <c r="CG7" s="25">
        <v>178.59</v>
      </c>
      <c r="CH7" s="25">
        <v>178.92</v>
      </c>
      <c r="CI7" s="25">
        <v>181.3</v>
      </c>
      <c r="CJ7" s="25">
        <v>181.71</v>
      </c>
      <c r="CK7" s="25">
        <v>167.74</v>
      </c>
      <c r="CL7" s="25">
        <v>49.46</v>
      </c>
      <c r="CM7" s="25">
        <v>48.32</v>
      </c>
      <c r="CN7" s="25">
        <v>46.21</v>
      </c>
      <c r="CO7" s="25">
        <v>45.98</v>
      </c>
      <c r="CP7" s="25">
        <v>45.23</v>
      </c>
      <c r="CQ7" s="25">
        <v>60.03</v>
      </c>
      <c r="CR7" s="25">
        <v>55.03</v>
      </c>
      <c r="CS7" s="25">
        <v>55.14</v>
      </c>
      <c r="CT7" s="25">
        <v>55.89</v>
      </c>
      <c r="CU7" s="25">
        <v>55.72</v>
      </c>
      <c r="CV7" s="25">
        <v>60.29</v>
      </c>
      <c r="CW7" s="25">
        <v>87.58</v>
      </c>
      <c r="CX7" s="25">
        <v>89.32</v>
      </c>
      <c r="CY7" s="25">
        <v>90.19</v>
      </c>
      <c r="CZ7" s="25">
        <v>91.16</v>
      </c>
      <c r="DA7" s="25">
        <v>91.65</v>
      </c>
      <c r="DB7" s="25">
        <v>84.81</v>
      </c>
      <c r="DC7" s="25">
        <v>81.900000000000006</v>
      </c>
      <c r="DD7" s="25">
        <v>81.39</v>
      </c>
      <c r="DE7" s="25">
        <v>81.27</v>
      </c>
      <c r="DF7" s="25">
        <v>81.260000000000005</v>
      </c>
      <c r="DG7" s="25">
        <v>90.12</v>
      </c>
      <c r="DH7" s="25">
        <v>53.61</v>
      </c>
      <c r="DI7" s="25">
        <v>49.88</v>
      </c>
      <c r="DJ7" s="25">
        <v>51.24</v>
      </c>
      <c r="DK7" s="25">
        <v>52.19</v>
      </c>
      <c r="DL7" s="25">
        <v>52.55</v>
      </c>
      <c r="DM7" s="25">
        <v>47.28</v>
      </c>
      <c r="DN7" s="25">
        <v>48.87</v>
      </c>
      <c r="DO7" s="25">
        <v>49.92</v>
      </c>
      <c r="DP7" s="25">
        <v>50.63</v>
      </c>
      <c r="DQ7" s="25">
        <v>51.29</v>
      </c>
      <c r="DR7" s="25">
        <v>50.88</v>
      </c>
      <c r="DS7" s="25">
        <v>13.93</v>
      </c>
      <c r="DT7" s="25">
        <v>14.37</v>
      </c>
      <c r="DU7" s="25">
        <v>14.18</v>
      </c>
      <c r="DV7" s="25">
        <v>33.909999999999997</v>
      </c>
      <c r="DW7" s="25">
        <v>37.54</v>
      </c>
      <c r="DX7" s="25">
        <v>12.19</v>
      </c>
      <c r="DY7" s="25">
        <v>14.85</v>
      </c>
      <c r="DZ7" s="25">
        <v>16.88</v>
      </c>
      <c r="EA7" s="25">
        <v>18.28</v>
      </c>
      <c r="EB7" s="25">
        <v>19.61</v>
      </c>
      <c r="EC7" s="25">
        <v>22.3</v>
      </c>
      <c r="ED7" s="25">
        <v>0.63</v>
      </c>
      <c r="EE7" s="25">
        <v>0.59</v>
      </c>
      <c r="EF7" s="25">
        <v>0.42</v>
      </c>
      <c r="EG7" s="25">
        <v>0.9</v>
      </c>
      <c r="EH7" s="25">
        <v>0.38</v>
      </c>
      <c r="EI7" s="25">
        <v>0.51</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清瀧</cp:lastModifiedBy>
  <cp:lastPrinted>2023-01-18T01:20:20Z</cp:lastPrinted>
  <dcterms:created xsi:type="dcterms:W3CDTF">2022-12-01T00:57:04Z</dcterms:created>
  <dcterms:modified xsi:type="dcterms:W3CDTF">2023-01-18T01:22:48Z</dcterms:modified>
  <cp:category/>
</cp:coreProperties>
</file>