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10.192.18.5\t_data\R06\18上下水道局\02経営係\007_経営比較分析\②回答\"/>
    </mc:Choice>
  </mc:AlternateContent>
  <xr:revisionPtr revIDLastSave="0" documentId="8_{09C26E32-DF8A-4480-A767-2DCCEC63EC8E}" xr6:coauthVersionLast="36" xr6:coauthVersionMax="36" xr10:uidLastSave="{00000000-0000-0000-0000-000000000000}"/>
  <workbookProtection workbookAlgorithmName="SHA-512" workbookHashValue="KWb32ZAEacKhlqwVQOjcx8ZD7YDqDrO1Qu9Amo+ymeNwp3mDM3c8uQenprIN/wSAsdUja3dA6dGk7YDvKd8L9g==" workbookSaltValue="30bwqJLhwGIt0diZVmLWE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E85" i="4"/>
  <c r="AL10" i="4"/>
  <c r="I10" i="4"/>
  <c r="AL8" i="4"/>
</calcChain>
</file>

<file path=xl/sharedStrings.xml><?xml version="1.0" encoding="utf-8"?>
<sst xmlns="http://schemas.openxmlformats.org/spreadsheetml/2006/main" count="271" uniqueCount="116">
  <si>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</si>
  <si>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</si>
  <si>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</si>
  <si>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</si>
  <si>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</si>
  <si>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</si>
  <si>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</si>
  <si>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</si>
  <si>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</si>
  <si>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</si>
  <si>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</si>
  <si>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</si>
  <si>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</si>
  <si>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</si>
  <si>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</si>
  <si>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</si>
  <si>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</si>
  <si>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</si>
  <si>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</si>
  <si>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</si>
  <si>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</si>
  <si>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</si>
  <si>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</si>
  <si>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</si>
  <si>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</si>
  <si>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</si>
  <si>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</si>
  <si>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</si>
  <si>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</si>
  <si>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</si>
  <si>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</si>
  <si>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</si>
  <si>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</si>
  <si>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</si>
  <si>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</si>
  <si>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</si>
  <si>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</si>
  <si>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</si>
  <si>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</si>
  <si>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</si>
  <si>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</si>
  <si>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</si>
  <si>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</si>
  <si>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</si>
  <si>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</si>
  <si>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</si>
  <si>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</si>
  <si>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</si>
  <si>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</si>
  <si>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</si>
  <si>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</si>
  <si>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</si>
  <si>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</si>
  <si>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</si>
  <si>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</si>
  <si>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</si>
  <si>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</si>
  <si>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</si>
  <si>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</si>
  <si>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</si>
  <si>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</si>
  <si>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</si>
  <si>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</si>
  <si>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</si>
  <si>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</si>
  <si>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</si>
  <si>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</si>
  <si>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</si>
  <si>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</si>
  <si>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</si>
  <si>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</si>
  <si>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</si>
  <si>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</si>
  <si>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</si>
  <si>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</si>
  <si>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</si>
  <si>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</si>
  <si>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</si>
  <si>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</si>
  <si>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</si>
  <si>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</si>
  <si>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</si>
  <si>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</si>
  <si>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</si>
  <si>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</si>
  <si>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</si>
  <si>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</si>
  <si>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</si>
  <si>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</si>
  <si>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</si>
  <si>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</si>
  <si>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</si>
  <si>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</si>
  <si>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</si>
  <si>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</si>
  <si>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</si>
  <si>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十日町市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</si>
  <si>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</si>
  <si>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</si>
  <si>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</si>
  <si>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</si>
  <si>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</si>
  <si>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</si>
  <si>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</si>
  <si>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</si>
  <si>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</si>
  <si>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</si>
  <si>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</si>
  <si>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</si>
  <si>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</si>
  <si>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</si>
  <si>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</si>
  <si>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</si>
  <si>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当市は主に山間地域を合併浄化槽区域に設定しています。
　このことから設置箇所が広域に点在し、維持管理費が高くなっており、また、維持管理費は内訳のほとんどが汲み取り費用や法定検査費、電気料などの縮減できない費用であるため、削減は困難です。
　使用料収入については事業に関わらず市内統一料金としているため、維持管理費に見合った料金を設定することができていません。
</t>
    <rPh sb="122" eb="125">
      <t>シヨウリョウ</t>
    </rPh>
    <phoneticPr fontId="4"/>
  </si>
  <si>
    <t>　個別排水処理事業は使用料収入にて維持管理費を3割程度しか賄えておらず、他事業や一般会計からの支援で経営が成り立っているのが現状です。
　今後も財政状況の改善が見込めないため、引き続き他事業や一般会計からの支援を受ける必要があります。
  また、令和２年度より下水道事業を法適化したことから、経営の見える化を行い経営状況を把握した上で、投資の効率化・使用料の改定等を検討し、経営の安定を図っていきます。</t>
    <phoneticPr fontId="4"/>
  </si>
  <si>
    <t>　『①有形固定資産減価償却率』は全国平均を下回っているものの、今後は設備の更新が増加することが想定されることから、計画的な更新を行っていく必要があります。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</si>
</sst>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34-4AC4-A960-256EB68AC5A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C34-4AC4-A960-256EB68AC5A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16.329999999999998</c:v>
                </c:pt>
                <c:pt idx="2">
                  <c:v>15.83</c:v>
                </c:pt>
                <c:pt idx="3">
                  <c:v>16.079999999999998</c:v>
                </c:pt>
                <c:pt idx="4">
                  <c:v>15.83</c:v>
                </c:pt>
              </c:numCache>
            </c:numRef>
          </c:val>
          <c:extLst>
            <c:ext xmlns:c16="http://schemas.microsoft.com/office/drawing/2014/chart" uri="{C3380CC4-5D6E-409C-BE32-E72D297353CC}">
              <c16:uniqueId val="{00000000-B1ED-41E1-9254-ADBCA8EB23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46.36</c:v>
                </c:pt>
                <c:pt idx="2">
                  <c:v>46.45</c:v>
                </c:pt>
                <c:pt idx="3">
                  <c:v>45.36</c:v>
                </c:pt>
                <c:pt idx="4">
                  <c:v>45.93</c:v>
                </c:pt>
              </c:numCache>
            </c:numRef>
          </c:val>
          <c:smooth val="0"/>
          <c:extLst>
            <c:ext xmlns:c16="http://schemas.microsoft.com/office/drawing/2014/chart" uri="{C3380CC4-5D6E-409C-BE32-E72D297353CC}">
              <c16:uniqueId val="{00000001-B1ED-41E1-9254-ADBCA8EB23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D3BF-43E6-9DC8-6AFA70A935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83.08</c:v>
                </c:pt>
                <c:pt idx="2">
                  <c:v>82.61</c:v>
                </c:pt>
                <c:pt idx="3">
                  <c:v>82.21</c:v>
                </c:pt>
                <c:pt idx="4">
                  <c:v>82.98</c:v>
                </c:pt>
              </c:numCache>
            </c:numRef>
          </c:val>
          <c:smooth val="0"/>
          <c:extLst>
            <c:ext xmlns:c16="http://schemas.microsoft.com/office/drawing/2014/chart" uri="{C3380CC4-5D6E-409C-BE32-E72D297353CC}">
              <c16:uniqueId val="{00000001-D3BF-43E6-9DC8-6AFA70A935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62</c:v>
                </c:pt>
                <c:pt idx="2">
                  <c:v>90.55</c:v>
                </c:pt>
                <c:pt idx="3">
                  <c:v>107.95</c:v>
                </c:pt>
                <c:pt idx="4">
                  <c:v>117.73</c:v>
                </c:pt>
              </c:numCache>
            </c:numRef>
          </c:val>
          <c:extLst>
            <c:ext xmlns:c16="http://schemas.microsoft.com/office/drawing/2014/chart" uri="{C3380CC4-5D6E-409C-BE32-E72D297353CC}">
              <c16:uniqueId val="{00000000-7EAC-4B7A-85FB-BF998987CB2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96.14</c:v>
                </c:pt>
                <c:pt idx="2">
                  <c:v>95.6</c:v>
                </c:pt>
                <c:pt idx="3">
                  <c:v>93.57</c:v>
                </c:pt>
                <c:pt idx="4">
                  <c:v>96.48</c:v>
                </c:pt>
              </c:numCache>
            </c:numRef>
          </c:val>
          <c:smooth val="0"/>
          <c:extLst>
            <c:ext xmlns:c16="http://schemas.microsoft.com/office/drawing/2014/chart" uri="{C3380CC4-5D6E-409C-BE32-E72D297353CC}">
              <c16:uniqueId val="{00000001-7EAC-4B7A-85FB-BF998987CB2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7.88</c:v>
                </c:pt>
                <c:pt idx="2">
                  <c:v>15.76</c:v>
                </c:pt>
                <c:pt idx="3">
                  <c:v>23.63</c:v>
                </c:pt>
                <c:pt idx="4">
                  <c:v>31.5</c:v>
                </c:pt>
              </c:numCache>
            </c:numRef>
          </c:val>
          <c:extLst>
            <c:ext xmlns:c16="http://schemas.microsoft.com/office/drawing/2014/chart" uri="{C3380CC4-5D6E-409C-BE32-E72D297353CC}">
              <c16:uniqueId val="{00000000-4B5F-4A52-8EDB-CEA5FB7705C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33.75</c:v>
                </c:pt>
                <c:pt idx="2">
                  <c:v>36.21</c:v>
                </c:pt>
                <c:pt idx="3">
                  <c:v>39.69</c:v>
                </c:pt>
                <c:pt idx="4">
                  <c:v>39.700000000000003</c:v>
                </c:pt>
              </c:numCache>
            </c:numRef>
          </c:val>
          <c:smooth val="0"/>
          <c:extLst>
            <c:ext xmlns:c16="http://schemas.microsoft.com/office/drawing/2014/chart" uri="{C3380CC4-5D6E-409C-BE32-E72D297353CC}">
              <c16:uniqueId val="{00000001-4B5F-4A52-8EDB-CEA5FB7705C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F6-4614-95C1-DECFA71E968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DF6-4614-95C1-DECFA71E968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155.9</c:v>
                </c:pt>
                <c:pt idx="2">
                  <c:v>192.32</c:v>
                </c:pt>
                <c:pt idx="3">
                  <c:v>155.07</c:v>
                </c:pt>
                <c:pt idx="4">
                  <c:v>93.27</c:v>
                </c:pt>
              </c:numCache>
            </c:numRef>
          </c:val>
          <c:extLst>
            <c:ext xmlns:c16="http://schemas.microsoft.com/office/drawing/2014/chart" uri="{C3380CC4-5D6E-409C-BE32-E72D297353CC}">
              <c16:uniqueId val="{00000000-473C-431F-B465-833F5CDA93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237</c:v>
                </c:pt>
                <c:pt idx="2">
                  <c:v>257.23</c:v>
                </c:pt>
                <c:pt idx="3">
                  <c:v>293.54000000000002</c:v>
                </c:pt>
                <c:pt idx="4">
                  <c:v>224.6</c:v>
                </c:pt>
              </c:numCache>
            </c:numRef>
          </c:val>
          <c:smooth val="0"/>
          <c:extLst>
            <c:ext xmlns:c16="http://schemas.microsoft.com/office/drawing/2014/chart" uri="{C3380CC4-5D6E-409C-BE32-E72D297353CC}">
              <c16:uniqueId val="{00000001-473C-431F-B465-833F5CDA93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86.13</c:v>
                </c:pt>
                <c:pt idx="2">
                  <c:v>69.25</c:v>
                </c:pt>
                <c:pt idx="3">
                  <c:v>145.69999999999999</c:v>
                </c:pt>
                <c:pt idx="4">
                  <c:v>261.86</c:v>
                </c:pt>
              </c:numCache>
            </c:numRef>
          </c:val>
          <c:extLst>
            <c:ext xmlns:c16="http://schemas.microsoft.com/office/drawing/2014/chart" uri="{C3380CC4-5D6E-409C-BE32-E72D297353CC}">
              <c16:uniqueId val="{00000000-B4C1-4BBC-80F2-4D658234318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135.35</c:v>
                </c:pt>
                <c:pt idx="2">
                  <c:v>150.91999999999999</c:v>
                </c:pt>
                <c:pt idx="3">
                  <c:v>151.72</c:v>
                </c:pt>
                <c:pt idx="4">
                  <c:v>132.16</c:v>
                </c:pt>
              </c:numCache>
            </c:numRef>
          </c:val>
          <c:smooth val="0"/>
          <c:extLst>
            <c:ext xmlns:c16="http://schemas.microsoft.com/office/drawing/2014/chart" uri="{C3380CC4-5D6E-409C-BE32-E72D297353CC}">
              <c16:uniqueId val="{00000001-B4C1-4BBC-80F2-4D658234318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621.87</c:v>
                </c:pt>
                <c:pt idx="2">
                  <c:v>600.62</c:v>
                </c:pt>
                <c:pt idx="3">
                  <c:v>542.91999999999996</c:v>
                </c:pt>
                <c:pt idx="4">
                  <c:v>513.08000000000004</c:v>
                </c:pt>
              </c:numCache>
            </c:numRef>
          </c:val>
          <c:extLst>
            <c:ext xmlns:c16="http://schemas.microsoft.com/office/drawing/2014/chart" uri="{C3380CC4-5D6E-409C-BE32-E72D297353CC}">
              <c16:uniqueId val="{00000000-18E4-4DAB-A3A6-58D5730E68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782.91</c:v>
                </c:pt>
                <c:pt idx="2">
                  <c:v>783.21</c:v>
                </c:pt>
                <c:pt idx="3">
                  <c:v>902.04</c:v>
                </c:pt>
                <c:pt idx="4">
                  <c:v>992.16</c:v>
                </c:pt>
              </c:numCache>
            </c:numRef>
          </c:val>
          <c:smooth val="0"/>
          <c:extLst>
            <c:ext xmlns:c16="http://schemas.microsoft.com/office/drawing/2014/chart" uri="{C3380CC4-5D6E-409C-BE32-E72D297353CC}">
              <c16:uniqueId val="{00000001-18E4-4DAB-A3A6-58D5730E68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44.03</c:v>
                </c:pt>
                <c:pt idx="2">
                  <c:v>61.68</c:v>
                </c:pt>
                <c:pt idx="3">
                  <c:v>43.38</c:v>
                </c:pt>
                <c:pt idx="4">
                  <c:v>50.43</c:v>
                </c:pt>
              </c:numCache>
            </c:numRef>
          </c:val>
          <c:extLst>
            <c:ext xmlns:c16="http://schemas.microsoft.com/office/drawing/2014/chart" uri="{C3380CC4-5D6E-409C-BE32-E72D297353CC}">
              <c16:uniqueId val="{00000000-7B5E-46A4-8207-475F6488305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49.38</c:v>
                </c:pt>
                <c:pt idx="2">
                  <c:v>48.53</c:v>
                </c:pt>
                <c:pt idx="3">
                  <c:v>46.11</c:v>
                </c:pt>
                <c:pt idx="4">
                  <c:v>45.55</c:v>
                </c:pt>
              </c:numCache>
            </c:numRef>
          </c:val>
          <c:smooth val="0"/>
          <c:extLst>
            <c:ext xmlns:c16="http://schemas.microsoft.com/office/drawing/2014/chart" uri="{C3380CC4-5D6E-409C-BE32-E72D297353CC}">
              <c16:uniqueId val="{00000001-7B5E-46A4-8207-475F6488305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365.63</c:v>
                </c:pt>
                <c:pt idx="2">
                  <c:v>261.27</c:v>
                </c:pt>
                <c:pt idx="3">
                  <c:v>372.6</c:v>
                </c:pt>
                <c:pt idx="4">
                  <c:v>320.93</c:v>
                </c:pt>
              </c:numCache>
            </c:numRef>
          </c:val>
          <c:extLst>
            <c:ext xmlns:c16="http://schemas.microsoft.com/office/drawing/2014/chart" uri="{C3380CC4-5D6E-409C-BE32-E72D297353CC}">
              <c16:uniqueId val="{00000000-6ED3-4823-B967-E9A3A296B2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316.97000000000003</c:v>
                </c:pt>
                <c:pt idx="2">
                  <c:v>326.17</c:v>
                </c:pt>
                <c:pt idx="3">
                  <c:v>336.93</c:v>
                </c:pt>
                <c:pt idx="4">
                  <c:v>331.17</c:v>
                </c:pt>
              </c:numCache>
            </c:numRef>
          </c:val>
          <c:smooth val="0"/>
          <c:extLst>
            <c:ext xmlns:c16="http://schemas.microsoft.com/office/drawing/2014/chart" uri="{C3380CC4-5D6E-409C-BE32-E72D297353CC}">
              <c16:uniqueId val="{00000001-6ED3-4823-B967-E9A3A296B2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6"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新潟県　十日町市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個別排水処理</v>
      </c>
      <c r="Q8" s="64"/>
      <c r="R8" s="64"/>
      <c r="S8" s="64"/>
      <c r="T8" s="64"/>
      <c r="U8" s="64"/>
      <c r="V8" s="64"/>
      <c r="W8" s="64" t="str">
        <f>データ!L6</f>
        <v>L2</v>
      </c>
      <c r="X8" s="64"/>
      <c r="Y8" s="64"/>
      <c r="Z8" s="64"/>
      <c r="AA8" s="64"/>
      <c r="AB8" s="64"/>
      <c r="AC8" s="64"/>
      <c r="AD8" s="65" t="str">
        <f>データ!$M$6</f>
        <v>非設置</v>
      </c>
      <c r="AE8" s="65"/>
      <c r="AF8" s="65"/>
      <c r="AG8" s="65"/>
      <c r="AH8" s="65"/>
      <c r="AI8" s="65"/>
      <c r="AJ8" s="65"/>
      <c r="AK8" s="3"/>
      <c r="AL8" s="45">
        <f>データ!S6</f>
        <v>48128</v>
      </c>
      <c r="AM8" s="45"/>
      <c r="AN8" s="45"/>
      <c r="AO8" s="45"/>
      <c r="AP8" s="45"/>
      <c r="AQ8" s="45"/>
      <c r="AR8" s="45"/>
      <c r="AS8" s="45"/>
      <c r="AT8" s="44">
        <f>データ!T6</f>
        <v>590.39</v>
      </c>
      <c r="AU8" s="44"/>
      <c r="AV8" s="44"/>
      <c r="AW8" s="44"/>
      <c r="AX8" s="44"/>
      <c r="AY8" s="44"/>
      <c r="AZ8" s="44"/>
      <c r="BA8" s="44"/>
      <c r="BB8" s="44">
        <f>データ!U6</f>
        <v>81.52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42.02</v>
      </c>
      <c r="J10" s="44"/>
      <c r="K10" s="44"/>
      <c r="L10" s="44"/>
      <c r="M10" s="44"/>
      <c r="N10" s="44"/>
      <c r="O10" s="44"/>
      <c r="P10" s="44">
        <f>データ!P6</f>
        <v>0.32</v>
      </c>
      <c r="Q10" s="44"/>
      <c r="R10" s="44"/>
      <c r="S10" s="44"/>
      <c r="T10" s="44"/>
      <c r="U10" s="44"/>
      <c r="V10" s="44"/>
      <c r="W10" s="44">
        <f>データ!Q6</f>
        <v>100</v>
      </c>
      <c r="X10" s="44"/>
      <c r="Y10" s="44"/>
      <c r="Z10" s="44"/>
      <c r="AA10" s="44"/>
      <c r="AB10" s="44"/>
      <c r="AC10" s="44"/>
      <c r="AD10" s="45">
        <f>データ!R6</f>
        <v>3355</v>
      </c>
      <c r="AE10" s="45"/>
      <c r="AF10" s="45"/>
      <c r="AG10" s="45"/>
      <c r="AH10" s="45"/>
      <c r="AI10" s="45"/>
      <c r="AJ10" s="45"/>
      <c r="AK10" s="2"/>
      <c r="AL10" s="45">
        <f>データ!V6</f>
        <v>154</v>
      </c>
      <c r="AM10" s="45"/>
      <c r="AN10" s="45"/>
      <c r="AO10" s="45"/>
      <c r="AP10" s="45"/>
      <c r="AQ10" s="45"/>
      <c r="AR10" s="45"/>
      <c r="AS10" s="45"/>
      <c r="AT10" s="44">
        <f>データ!W6</f>
        <v>9.26</v>
      </c>
      <c r="AU10" s="44"/>
      <c r="AV10" s="44"/>
      <c r="AW10" s="44"/>
      <c r="AX10" s="44"/>
      <c r="AY10" s="44"/>
      <c r="AZ10" s="44"/>
      <c r="BA10" s="44"/>
      <c r="BB10" s="44">
        <f>データ!X6</f>
        <v>16.63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wdXYULd8/zsBYvlL0vIxDTqHXG/e9VuKiSm2XkwJ29sa1QrYjq78L02SeJm4ZeWezEru0aefW37B2uihacWcJQ==" saltValue="C/97Q/OYiaXJ90Fxov9aI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152102</v>
      </c>
      <c r="D6" s="19">
        <f t="shared" si="3"/>
        <v>46</v>
      </c>
      <c r="E6" s="19">
        <f t="shared" si="3"/>
        <v>18</v>
      </c>
      <c r="F6" s="19">
        <f t="shared" si="3"/>
        <v>1</v>
      </c>
      <c r="G6" s="19">
        <f t="shared" si="3"/>
        <v>0</v>
      </c>
      <c r="H6" s="19" t="str">
        <f t="shared" si="3"/>
        <v>新潟県　十日町市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42.02</v>
      </c>
      <c r="P6" s="20">
        <f t="shared" si="3"/>
        <v>0.32</v>
      </c>
      <c r="Q6" s="20">
        <f t="shared" si="3"/>
        <v>100</v>
      </c>
      <c r="R6" s="20">
        <f t="shared" si="3"/>
        <v>3355</v>
      </c>
      <c r="S6" s="20">
        <f t="shared" si="3"/>
        <v>48128</v>
      </c>
      <c r="T6" s="20">
        <f t="shared" si="3"/>
        <v>590.39</v>
      </c>
      <c r="U6" s="20">
        <f t="shared" si="3"/>
        <v>81.52</v>
      </c>
      <c r="V6" s="20">
        <f t="shared" si="3"/>
        <v>154</v>
      </c>
      <c r="W6" s="20">
        <f t="shared" si="3"/>
        <v>9.26</v>
      </c>
      <c r="X6" s="20">
        <f t="shared" si="3"/>
        <v>16.63</v>
      </c>
      <c r="Y6" s="21" t="str">
        <f>IF(Y7="",NA(),Y7)</f>
        <v>-</v>
      </c>
      <c r="Z6" s="21">
        <f t="shared" ref="Z6:AH6" si="4">IF(Z7="",NA(),Z7)</f>
        <v>62</v>
      </c>
      <c r="AA6" s="21">
        <f t="shared" si="4"/>
        <v>90.55</v>
      </c>
      <c r="AB6" s="21">
        <f t="shared" si="4"/>
        <v>107.95</v>
      </c>
      <c r="AC6" s="21">
        <f t="shared" si="4"/>
        <v>117.73</v>
      </c>
      <c r="AD6" s="21" t="str">
        <f t="shared" si="4"/>
        <v>-</v>
      </c>
      <c r="AE6" s="21">
        <f t="shared" si="4"/>
        <v>96.14</v>
      </c>
      <c r="AF6" s="21">
        <f t="shared" si="4"/>
        <v>95.6</v>
      </c>
      <c r="AG6" s="21">
        <f t="shared" si="4"/>
        <v>93.57</v>
      </c>
      <c r="AH6" s="21">
        <f t="shared" si="4"/>
        <v>96.48</v>
      </c>
      <c r="AI6" s="20" t="str">
        <f>IF(AI7="","",IF(AI7="-","【-】","【"&amp;SUBSTITUTE(TEXT(AI7,"#,##0.00"),"-","△")&amp;"】"))</f>
        <v>【96.59】</v>
      </c>
      <c r="AJ6" s="21" t="str">
        <f>IF(AJ7="",NA(),AJ7)</f>
        <v>-</v>
      </c>
      <c r="AK6" s="21">
        <f t="shared" ref="AK6:AS6" si="5">IF(AK7="",NA(),AK7)</f>
        <v>155.9</v>
      </c>
      <c r="AL6" s="21">
        <f t="shared" si="5"/>
        <v>192.32</v>
      </c>
      <c r="AM6" s="21">
        <f t="shared" si="5"/>
        <v>155.07</v>
      </c>
      <c r="AN6" s="21">
        <f t="shared" si="5"/>
        <v>93.27</v>
      </c>
      <c r="AO6" s="21" t="str">
        <f t="shared" si="5"/>
        <v>-</v>
      </c>
      <c r="AP6" s="21">
        <f t="shared" si="5"/>
        <v>237</v>
      </c>
      <c r="AQ6" s="21">
        <f t="shared" si="5"/>
        <v>257.23</v>
      </c>
      <c r="AR6" s="21">
        <f t="shared" si="5"/>
        <v>293.54000000000002</v>
      </c>
      <c r="AS6" s="21">
        <f t="shared" si="5"/>
        <v>224.6</v>
      </c>
      <c r="AT6" s="20" t="str">
        <f>IF(AT7="","",IF(AT7="-","【-】","【"&amp;SUBSTITUTE(TEXT(AT7,"#,##0.00"),"-","△")&amp;"】"))</f>
        <v>【208.93】</v>
      </c>
      <c r="AU6" s="21" t="str">
        <f>IF(AU7="",NA(),AU7)</f>
        <v>-</v>
      </c>
      <c r="AV6" s="21">
        <f t="shared" ref="AV6:BD6" si="6">IF(AV7="",NA(),AV7)</f>
        <v>86.13</v>
      </c>
      <c r="AW6" s="21">
        <f t="shared" si="6"/>
        <v>69.25</v>
      </c>
      <c r="AX6" s="21">
        <f t="shared" si="6"/>
        <v>145.69999999999999</v>
      </c>
      <c r="AY6" s="21">
        <f t="shared" si="6"/>
        <v>261.86</v>
      </c>
      <c r="AZ6" s="21" t="str">
        <f t="shared" si="6"/>
        <v>-</v>
      </c>
      <c r="BA6" s="21">
        <f t="shared" si="6"/>
        <v>135.35</v>
      </c>
      <c r="BB6" s="21">
        <f t="shared" si="6"/>
        <v>150.91999999999999</v>
      </c>
      <c r="BC6" s="21">
        <f t="shared" si="6"/>
        <v>151.72</v>
      </c>
      <c r="BD6" s="21">
        <f t="shared" si="6"/>
        <v>132.16</v>
      </c>
      <c r="BE6" s="20" t="str">
        <f>IF(BE7="","",IF(BE7="-","【-】","【"&amp;SUBSTITUTE(TEXT(BE7,"#,##0.00"),"-","△")&amp;"】"))</f>
        <v>【136.43】</v>
      </c>
      <c r="BF6" s="21" t="str">
        <f>IF(BF7="",NA(),BF7)</f>
        <v>-</v>
      </c>
      <c r="BG6" s="21">
        <f t="shared" ref="BG6:BO6" si="7">IF(BG7="",NA(),BG7)</f>
        <v>621.87</v>
      </c>
      <c r="BH6" s="21">
        <f t="shared" si="7"/>
        <v>600.62</v>
      </c>
      <c r="BI6" s="21">
        <f t="shared" si="7"/>
        <v>542.91999999999996</v>
      </c>
      <c r="BJ6" s="21">
        <f t="shared" si="7"/>
        <v>513.08000000000004</v>
      </c>
      <c r="BK6" s="21" t="str">
        <f t="shared" si="7"/>
        <v>-</v>
      </c>
      <c r="BL6" s="21">
        <f t="shared" si="7"/>
        <v>782.91</v>
      </c>
      <c r="BM6" s="21">
        <f t="shared" si="7"/>
        <v>783.21</v>
      </c>
      <c r="BN6" s="21">
        <f t="shared" si="7"/>
        <v>902.04</v>
      </c>
      <c r="BO6" s="21">
        <f t="shared" si="7"/>
        <v>992.16</v>
      </c>
      <c r="BP6" s="20" t="str">
        <f>IF(BP7="","",IF(BP7="-","【-】","【"&amp;SUBSTITUTE(TEXT(BP7,"#,##0.00"),"-","△")&amp;"】"))</f>
        <v>【967.97】</v>
      </c>
      <c r="BQ6" s="21" t="str">
        <f>IF(BQ7="",NA(),BQ7)</f>
        <v>-</v>
      </c>
      <c r="BR6" s="21">
        <f t="shared" ref="BR6:BZ6" si="8">IF(BR7="",NA(),BR7)</f>
        <v>44.03</v>
      </c>
      <c r="BS6" s="21">
        <f t="shared" si="8"/>
        <v>61.68</v>
      </c>
      <c r="BT6" s="21">
        <f t="shared" si="8"/>
        <v>43.38</v>
      </c>
      <c r="BU6" s="21">
        <f t="shared" si="8"/>
        <v>50.43</v>
      </c>
      <c r="BV6" s="21" t="str">
        <f t="shared" si="8"/>
        <v>-</v>
      </c>
      <c r="BW6" s="21">
        <f t="shared" si="8"/>
        <v>49.38</v>
      </c>
      <c r="BX6" s="21">
        <f t="shared" si="8"/>
        <v>48.53</v>
      </c>
      <c r="BY6" s="21">
        <f t="shared" si="8"/>
        <v>46.11</v>
      </c>
      <c r="BZ6" s="21">
        <f t="shared" si="8"/>
        <v>45.55</v>
      </c>
      <c r="CA6" s="20" t="str">
        <f>IF(CA7="","",IF(CA7="-","【-】","【"&amp;SUBSTITUTE(TEXT(CA7,"#,##0.00"),"-","△")&amp;"】"))</f>
        <v>【46.20】</v>
      </c>
      <c r="CB6" s="21" t="str">
        <f>IF(CB7="",NA(),CB7)</f>
        <v>-</v>
      </c>
      <c r="CC6" s="21">
        <f t="shared" ref="CC6:CK6" si="9">IF(CC7="",NA(),CC7)</f>
        <v>365.63</v>
      </c>
      <c r="CD6" s="21">
        <f t="shared" si="9"/>
        <v>261.27</v>
      </c>
      <c r="CE6" s="21">
        <f t="shared" si="9"/>
        <v>372.6</v>
      </c>
      <c r="CF6" s="21">
        <f t="shared" si="9"/>
        <v>320.93</v>
      </c>
      <c r="CG6" s="21" t="str">
        <f t="shared" si="9"/>
        <v>-</v>
      </c>
      <c r="CH6" s="21">
        <f t="shared" si="9"/>
        <v>316.97000000000003</v>
      </c>
      <c r="CI6" s="21">
        <f t="shared" si="9"/>
        <v>326.17</v>
      </c>
      <c r="CJ6" s="21">
        <f t="shared" si="9"/>
        <v>336.93</v>
      </c>
      <c r="CK6" s="21">
        <f t="shared" si="9"/>
        <v>331.17</v>
      </c>
      <c r="CL6" s="20" t="str">
        <f>IF(CL7="","",IF(CL7="-","【-】","【"&amp;SUBSTITUTE(TEXT(CL7,"#,##0.00"),"-","△")&amp;"】"))</f>
        <v>【332.82】</v>
      </c>
      <c r="CM6" s="21" t="str">
        <f>IF(CM7="",NA(),CM7)</f>
        <v>-</v>
      </c>
      <c r="CN6" s="21">
        <f t="shared" ref="CN6:CV6" si="10">IF(CN7="",NA(),CN7)</f>
        <v>16.329999999999998</v>
      </c>
      <c r="CO6" s="21">
        <f t="shared" si="10"/>
        <v>15.83</v>
      </c>
      <c r="CP6" s="21">
        <f t="shared" si="10"/>
        <v>16.079999999999998</v>
      </c>
      <c r="CQ6" s="21">
        <f t="shared" si="10"/>
        <v>15.83</v>
      </c>
      <c r="CR6" s="21" t="str">
        <f t="shared" si="10"/>
        <v>-</v>
      </c>
      <c r="CS6" s="21">
        <f t="shared" si="10"/>
        <v>46.36</v>
      </c>
      <c r="CT6" s="21">
        <f t="shared" si="10"/>
        <v>46.45</v>
      </c>
      <c r="CU6" s="21">
        <f t="shared" si="10"/>
        <v>45.36</v>
      </c>
      <c r="CV6" s="21">
        <f t="shared" si="10"/>
        <v>45.93</v>
      </c>
      <c r="CW6" s="20" t="str">
        <f>IF(CW7="","",IF(CW7="-","【-】","【"&amp;SUBSTITUTE(TEXT(CW7,"#,##0.00"),"-","△")&amp;"】"))</f>
        <v>【46.29】</v>
      </c>
      <c r="CX6" s="21" t="str">
        <f>IF(CX7="",NA(),CX7)</f>
        <v>-</v>
      </c>
      <c r="CY6" s="21">
        <f t="shared" ref="CY6:DG6" si="11">IF(CY7="",NA(),CY7)</f>
        <v>100</v>
      </c>
      <c r="CZ6" s="21">
        <f t="shared" si="11"/>
        <v>100</v>
      </c>
      <c r="DA6" s="21">
        <f t="shared" si="11"/>
        <v>100</v>
      </c>
      <c r="DB6" s="21">
        <f t="shared" si="11"/>
        <v>100</v>
      </c>
      <c r="DC6" s="21" t="str">
        <f t="shared" si="11"/>
        <v>-</v>
      </c>
      <c r="DD6" s="21">
        <f t="shared" si="11"/>
        <v>83.08</v>
      </c>
      <c r="DE6" s="21">
        <f t="shared" si="11"/>
        <v>82.61</v>
      </c>
      <c r="DF6" s="21">
        <f t="shared" si="11"/>
        <v>82.21</v>
      </c>
      <c r="DG6" s="21">
        <f t="shared" si="11"/>
        <v>82.98</v>
      </c>
      <c r="DH6" s="20" t="str">
        <f>IF(DH7="","",IF(DH7="-","【-】","【"&amp;SUBSTITUTE(TEXT(DH7,"#,##0.00"),"-","△")&amp;"】"))</f>
        <v>【82.56】</v>
      </c>
      <c r="DI6" s="21" t="str">
        <f>IF(DI7="",NA(),DI7)</f>
        <v>-</v>
      </c>
      <c r="DJ6" s="21">
        <f t="shared" ref="DJ6:DR6" si="12">IF(DJ7="",NA(),DJ7)</f>
        <v>7.88</v>
      </c>
      <c r="DK6" s="21">
        <f t="shared" si="12"/>
        <v>15.76</v>
      </c>
      <c r="DL6" s="21">
        <f t="shared" si="12"/>
        <v>23.63</v>
      </c>
      <c r="DM6" s="21">
        <f t="shared" si="12"/>
        <v>31.5</v>
      </c>
      <c r="DN6" s="21" t="str">
        <f t="shared" si="12"/>
        <v>-</v>
      </c>
      <c r="DO6" s="21">
        <f t="shared" si="12"/>
        <v>33.75</v>
      </c>
      <c r="DP6" s="21">
        <f t="shared" si="12"/>
        <v>36.21</v>
      </c>
      <c r="DQ6" s="21">
        <f t="shared" si="12"/>
        <v>39.69</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152102</v>
      </c>
      <c r="D7" s="23">
        <v>46</v>
      </c>
      <c r="E7" s="23">
        <v>18</v>
      </c>
      <c r="F7" s="23">
        <v>1</v>
      </c>
      <c r="G7" s="23">
        <v>0</v>
      </c>
      <c r="H7" s="23" t="s">
        <v>96</v>
      </c>
      <c r="I7" s="23" t="s">
        <v>97</v>
      </c>
      <c r="J7" s="23" t="s">
        <v>98</v>
      </c>
      <c r="K7" s="23" t="s">
        <v>99</v>
      </c>
      <c r="L7" s="23" t="s">
        <v>100</v>
      </c>
      <c r="M7" s="23" t="s">
        <v>101</v>
      </c>
      <c r="N7" s="24" t="s">
        <v>102</v>
      </c>
      <c r="O7" s="24">
        <v>42.02</v>
      </c>
      <c r="P7" s="24">
        <v>0.32</v>
      </c>
      <c r="Q7" s="24">
        <v>100</v>
      </c>
      <c r="R7" s="24">
        <v>3355</v>
      </c>
      <c r="S7" s="24">
        <v>48128</v>
      </c>
      <c r="T7" s="24">
        <v>590.39</v>
      </c>
      <c r="U7" s="24">
        <v>81.52</v>
      </c>
      <c r="V7" s="24">
        <v>154</v>
      </c>
      <c r="W7" s="24">
        <v>9.26</v>
      </c>
      <c r="X7" s="24">
        <v>16.63</v>
      </c>
      <c r="Y7" s="24" t="s">
        <v>102</v>
      </c>
      <c r="Z7" s="24">
        <v>62</v>
      </c>
      <c r="AA7" s="24">
        <v>90.55</v>
      </c>
      <c r="AB7" s="24">
        <v>107.95</v>
      </c>
      <c r="AC7" s="24">
        <v>117.73</v>
      </c>
      <c r="AD7" s="24" t="s">
        <v>102</v>
      </c>
      <c r="AE7" s="24">
        <v>96.14</v>
      </c>
      <c r="AF7" s="24">
        <v>95.6</v>
      </c>
      <c r="AG7" s="24">
        <v>93.57</v>
      </c>
      <c r="AH7" s="24">
        <v>96.48</v>
      </c>
      <c r="AI7" s="24">
        <v>96.59</v>
      </c>
      <c r="AJ7" s="24" t="s">
        <v>102</v>
      </c>
      <c r="AK7" s="24">
        <v>155.9</v>
      </c>
      <c r="AL7" s="24">
        <v>192.32</v>
      </c>
      <c r="AM7" s="24">
        <v>155.07</v>
      </c>
      <c r="AN7" s="24">
        <v>93.27</v>
      </c>
      <c r="AO7" s="24" t="s">
        <v>102</v>
      </c>
      <c r="AP7" s="24">
        <v>237</v>
      </c>
      <c r="AQ7" s="24">
        <v>257.23</v>
      </c>
      <c r="AR7" s="24">
        <v>293.54000000000002</v>
      </c>
      <c r="AS7" s="24">
        <v>224.6</v>
      </c>
      <c r="AT7" s="24">
        <v>208.93</v>
      </c>
      <c r="AU7" s="24" t="s">
        <v>102</v>
      </c>
      <c r="AV7" s="24">
        <v>86.13</v>
      </c>
      <c r="AW7" s="24">
        <v>69.25</v>
      </c>
      <c r="AX7" s="24">
        <v>145.69999999999999</v>
      </c>
      <c r="AY7" s="24">
        <v>261.86</v>
      </c>
      <c r="AZ7" s="24" t="s">
        <v>102</v>
      </c>
      <c r="BA7" s="24">
        <v>135.35</v>
      </c>
      <c r="BB7" s="24">
        <v>150.91999999999999</v>
      </c>
      <c r="BC7" s="24">
        <v>151.72</v>
      </c>
      <c r="BD7" s="24">
        <v>132.16</v>
      </c>
      <c r="BE7" s="24">
        <v>136.43</v>
      </c>
      <c r="BF7" s="24" t="s">
        <v>102</v>
      </c>
      <c r="BG7" s="24">
        <v>621.87</v>
      </c>
      <c r="BH7" s="24">
        <v>600.62</v>
      </c>
      <c r="BI7" s="24">
        <v>542.91999999999996</v>
      </c>
      <c r="BJ7" s="24">
        <v>513.08000000000004</v>
      </c>
      <c r="BK7" s="24" t="s">
        <v>102</v>
      </c>
      <c r="BL7" s="24">
        <v>782.91</v>
      </c>
      <c r="BM7" s="24">
        <v>783.21</v>
      </c>
      <c r="BN7" s="24">
        <v>902.04</v>
      </c>
      <c r="BO7" s="24">
        <v>992.16</v>
      </c>
      <c r="BP7" s="24">
        <v>967.97</v>
      </c>
      <c r="BQ7" s="24" t="s">
        <v>102</v>
      </c>
      <c r="BR7" s="24">
        <v>44.03</v>
      </c>
      <c r="BS7" s="24">
        <v>61.68</v>
      </c>
      <c r="BT7" s="24">
        <v>43.38</v>
      </c>
      <c r="BU7" s="24">
        <v>50.43</v>
      </c>
      <c r="BV7" s="24" t="s">
        <v>102</v>
      </c>
      <c r="BW7" s="24">
        <v>49.38</v>
      </c>
      <c r="BX7" s="24">
        <v>48.53</v>
      </c>
      <c r="BY7" s="24">
        <v>46.11</v>
      </c>
      <c r="BZ7" s="24">
        <v>45.55</v>
      </c>
      <c r="CA7" s="24">
        <v>46.2</v>
      </c>
      <c r="CB7" s="24" t="s">
        <v>102</v>
      </c>
      <c r="CC7" s="24">
        <v>365.63</v>
      </c>
      <c r="CD7" s="24">
        <v>261.27</v>
      </c>
      <c r="CE7" s="24">
        <v>372.6</v>
      </c>
      <c r="CF7" s="24">
        <v>320.93</v>
      </c>
      <c r="CG7" s="24" t="s">
        <v>102</v>
      </c>
      <c r="CH7" s="24">
        <v>316.97000000000003</v>
      </c>
      <c r="CI7" s="24">
        <v>326.17</v>
      </c>
      <c r="CJ7" s="24">
        <v>336.93</v>
      </c>
      <c r="CK7" s="24">
        <v>331.17</v>
      </c>
      <c r="CL7" s="24">
        <v>332.82</v>
      </c>
      <c r="CM7" s="24" t="s">
        <v>102</v>
      </c>
      <c r="CN7" s="24">
        <v>16.329999999999998</v>
      </c>
      <c r="CO7" s="24">
        <v>15.83</v>
      </c>
      <c r="CP7" s="24">
        <v>16.079999999999998</v>
      </c>
      <c r="CQ7" s="24">
        <v>15.83</v>
      </c>
      <c r="CR7" s="24" t="s">
        <v>102</v>
      </c>
      <c r="CS7" s="24">
        <v>46.36</v>
      </c>
      <c r="CT7" s="24">
        <v>46.45</v>
      </c>
      <c r="CU7" s="24">
        <v>45.36</v>
      </c>
      <c r="CV7" s="24">
        <v>45.93</v>
      </c>
      <c r="CW7" s="24">
        <v>46.29</v>
      </c>
      <c r="CX7" s="24" t="s">
        <v>102</v>
      </c>
      <c r="CY7" s="24">
        <v>100</v>
      </c>
      <c r="CZ7" s="24">
        <v>100</v>
      </c>
      <c r="DA7" s="24">
        <v>100</v>
      </c>
      <c r="DB7" s="24">
        <v>100</v>
      </c>
      <c r="DC7" s="24" t="s">
        <v>102</v>
      </c>
      <c r="DD7" s="24">
        <v>83.08</v>
      </c>
      <c r="DE7" s="24">
        <v>82.61</v>
      </c>
      <c r="DF7" s="24">
        <v>82.21</v>
      </c>
      <c r="DG7" s="24">
        <v>82.98</v>
      </c>
      <c r="DH7" s="24">
        <v>82.56</v>
      </c>
      <c r="DI7" s="24" t="s">
        <v>102</v>
      </c>
      <c r="DJ7" s="24">
        <v>7.88</v>
      </c>
      <c r="DK7" s="24">
        <v>15.76</v>
      </c>
      <c r="DL7" s="24">
        <v>23.63</v>
      </c>
      <c r="DM7" s="24">
        <v>31.5</v>
      </c>
      <c r="DN7" s="24" t="s">
        <v>102</v>
      </c>
      <c r="DO7" s="24">
        <v>33.75</v>
      </c>
      <c r="DP7" s="24">
        <v>36.21</v>
      </c>
      <c r="DQ7" s="24">
        <v>39.69</v>
      </c>
      <c r="DR7" s="24">
        <v>39.700000000000003</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津端 圭佑</dc:creator>
  <cp:lastModifiedBy>Administrator</cp:lastModifiedBy>
  <cp:lastPrinted>2025-01-30T02:04:16Z</cp:lastPrinted>
  <dcterms:created xsi:type="dcterms:W3CDTF">2025-02-18T00:04:10Z</dcterms:created>
  <dcterms:modified xsi:type="dcterms:W3CDTF">2025-02-18T00:04:10Z</dcterms:modified>
</cp:coreProperties>
</file>