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ansvos05\t_data\R06\04財政課\02財政係\22_市町村課照会・回答\070303_3／13正午〆【財政担当】令和５年度財政状況資料集（３月公表分）の作成及び公表について（依頼）\04 回答\提出\"/>
    </mc:Choice>
  </mc:AlternateContent>
  <xr:revisionPtr revIDLastSave="0" documentId="13_ncr:1_{E686FCA4-5243-414E-8FFD-051982C04FF6}" xr6:coauthVersionLast="36" xr6:coauthVersionMax="36" xr10:uidLastSave="{00000000-0000-0000-0000-000000000000}"/>
  <bookViews>
    <workbookView xWindow="0" yWindow="0" windowWidth="15360" windowHeight="8040" tabRatio="82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l="1"/>
  <c r="AA23" i="12"/>
  <c r="V23" i="12"/>
  <c r="Q23" i="12"/>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C38" i="10"/>
  <c r="CO37" i="10"/>
  <c r="BW37" i="10"/>
  <c r="BE37" i="10"/>
  <c r="AM37" i="10"/>
  <c r="C37" i="10"/>
  <c r="CO36" i="10"/>
  <c r="BW36" i="10"/>
  <c r="BE36" i="10"/>
  <c r="C36" i="10"/>
  <c r="CO35" i="10"/>
  <c r="BW35" i="10"/>
  <c r="BE35" i="10"/>
  <c r="C35" i="10"/>
  <c r="CO34" i="10"/>
  <c r="BW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<sst xmlns="http://schemas.openxmlformats.org/spreadsheetml/2006/main" count="1077" uniqueCount="579">
  <si>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</si>
  <si>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</si>
  <si>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</si>
  <si>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</si>
  <si>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</si>
  <si>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</si>
  <si>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</si>
  <si>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</si>
  <si>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</si>
  <si>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</si>
  <si>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</si>
  <si>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</si>
  <si>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</si>
  <si>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</si>
  <si>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</si>
  <si>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</si>
  <si>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</si>
  <si>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</si>
  <si>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</si>
  <si>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</si>
  <si>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</si>
  <si>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</si>
  <si>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</si>
  <si>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</si>
  <si>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</si>
  <si>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</si>
  <si>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</si>
  <si>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</si>
  <si>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</si>
  <si>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</si>
  <si>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</si>
  <si>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</si>
  <si>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</si>
  <si>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</si>
  <si>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</si>
  <si>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</si>
  <si>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</si>
  <si>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</si>
  <si>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</si>
  <si>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</si>
  <si>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</si>
  <si>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</si>
  <si>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</si>
  <si>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</si>
  <si>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</si>
  <si>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</si>
  <si>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</si>
  <si>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</si>
  <si>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</si>
  <si>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</si>
  <si>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</si>
  <si>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</si>
  <si>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</si>
  <si>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</si>
  <si>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</si>
  <si>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</si>
  <si>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</si>
  <si>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</si>
  <si>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</si>
  <si>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</si>
  <si>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</si>
  <si>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</si>
  <si>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</si>
  <si>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</si>
  <si>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</si>
  <si>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</si>
  <si>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</si>
  <si>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</si>
  <si>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</si>
  <si>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</si>
  <si>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</si>
  <si>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</si>
  <si>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</si>
  <si>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</si>
  <si>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</si>
  <si>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</si>
  <si>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</si>
  <si>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</si>
  <si>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</si>
  <si>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</si>
  <si>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</si>
  <si>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</si>
  <si>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</si>
  <si>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</si>
  <si>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</si>
  <si>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</si>
  <si>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</si>
  <si>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</si>
  <si>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</si>
  <si>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</si>
  <si>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</si>
  <si>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</si>
  <si>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</si>
  <si>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</si>
  <si>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十日町市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</si>
  <si>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</si>
  <si>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</si>
  <si>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</si>
  <si>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</si>
  <si>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</si>
  <si>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</si>
  <si>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</si>
  <si>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</si>
  <si>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</si>
  <si>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</si>
  <si>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</si>
  <si>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</si>
  <si>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</si>
  <si>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</si>
  <si>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</si>
  <si>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</si>
  <si>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</si>
  <si>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</si>
  <si>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</si>
  <si>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</si>
  <si>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</si>
  <si>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</si>
  <si>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</si>
  <si>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</si>
  <si>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</si>
  <si>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</si>
  <si>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</si>
  <si>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</si>
  <si>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</si>
  <si>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</si>
  <si>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</si>
  <si>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</si>
  <si>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</si>
  <si>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</si>
  <si>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</si>
  <si>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</si>
  <si>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</si>
  <si>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</si>
  <si>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</si>
  <si>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</si>
  <si>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</si>
  <si>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</si>
  <si>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</si>
  <si>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</si>
  <si>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</si>
  <si>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</si>
  <si>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</si>
  <si>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</si>
  <si>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</si>
  <si>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</si>
  <si>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</si>
  <si>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</si>
  <si>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</si>
  <si>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</si>
  <si>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</si>
  <si>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</si>
  <si>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</si>
  <si>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</si>
  <si>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</si>
  <si>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</si>
  <si>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</si>
  <si>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</si>
  <si>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</si>
  <si>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</si>
  <si>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</si>
  <si>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</si>
  <si>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</si>
  <si>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</si>
  <si>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</si>
  <si>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</si>
  <si>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</si>
  <si>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</si>
  <si>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</si>
  <si>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</si>
  <si>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</si>
  <si>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</si>
  <si>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</si>
  <si>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</si>
  <si>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</si>
  <si>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</si>
  <si>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</si>
  <si>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</si>
  <si>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</si>
  <si>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</si>
  <si>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</si>
  <si>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</si>
  <si>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</si>
  <si>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</si>
  <si>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</si>
  <si>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</si>
  <si>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</si>
  <si>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</si>
  <si>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</si>
  <si>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</si>
  <si>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</si>
  <si>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</si>
  <si>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</si>
  <si>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</si>
  <si>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</si>
  <si>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</si>
  <si>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</si>
  <si>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</si>
  <si>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</si>
  <si>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</si>
  <si>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</si>
  <si>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</si>
  <si>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</si>
  <si>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</si>
  <si>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新潟県十日町市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</si>
  <si>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</si>
  <si>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</si>
  <si>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</si>
  <si>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</si>
  <si>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</si>
  <si>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</si>
  <si>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</si>
  <si>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</si>
  <si>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</si>
  <si>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</si>
  <si>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</si>
  <si>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</si>
  <si>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</si>
  <si>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</si>
  <si>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</si>
  <si>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</si>
  <si>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</si>
  <si>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</si>
  <si>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</si>
  <si>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</si>
  <si>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</si>
  <si>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</si>
  <si>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</si>
  <si>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</si>
  <si>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</si>
  <si>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</si>
  <si>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</si>
  <si>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</si>
  <si>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</si>
  <si>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</si>
  <si>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</si>
  <si>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</si>
  <si>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</si>
  <si>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</si>
  <si>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</si>
  <si>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</si>
  <si>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</si>
  <si>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</si>
  <si>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</si>
  <si>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</si>
  <si>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</si>
  <si>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</si>
  <si>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</si>
  <si>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</si>
  <si>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</si>
  <si>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</si>
  <si>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</si>
  <si>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</si>
  <si>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</si>
  <si>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</si>
  <si>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</si>
  <si>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</si>
  <si>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</si>
  <si>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</si>
  <si>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</si>
  <si>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</si>
  <si>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</si>
  <si>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</si>
  <si>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</si>
  <si>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</si>
  <si>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</si>
  <si>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</si>
  <si>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</si>
  <si>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</si>
  <si>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</si>
  <si>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</si>
  <si>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</si>
  <si>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</si>
  <si>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</si>
  <si>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</si>
  <si>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</si>
  <si>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</si>
  <si>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</si>
  <si>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</si>
  <si>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</si>
  <si>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</si>
  <si>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</si>
  <si>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</si>
  <si>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</si>
  <si>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</si>
  <si>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</si>
  <si>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</si>
  <si>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</si>
  <si>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</si>
  <si>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</si>
  <si>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</si>
  <si>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</si>
  <si>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</si>
  <si>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</si>
  <si>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</si>
  <si>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</si>
  <si>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</si>
  <si>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</si>
  <si>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</si>
  <si>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</si>
  <si>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</si>
  <si>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</si>
  <si>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</si>
  <si>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</si>
  <si>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</si>
  <si>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</si>
  <si>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</si>
  <si>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</si>
  <si>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</si>
  <si>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</si>
  <si>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</si>
  <si>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</si>
  <si>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</si>
  <si>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</si>
  <si>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</si>
  <si>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</si>
  <si>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</si>
  <si>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</si>
  <si>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</si>
  <si>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</si>
  <si>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</si>
  <si>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</si>
  <si>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</si>
  <si>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</si>
  <si>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</si>
  <si>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</si>
  <si>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</si>
  <si>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</si>
  <si>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</si>
  <si>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</si>
  <si>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</si>
  <si>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</si>
  <si>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</si>
  <si>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</si>
  <si>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</si>
  <si>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</si>
  <si>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</si>
  <si>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</si>
  <si>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</si>
  <si>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</si>
  <si>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</si>
  <si>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</si>
  <si>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</si>
  <si>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</si>
  <si>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</si>
  <si>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</si>
  <si>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</si>
  <si>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</si>
  <si>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</si>
  <si>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</si>
  <si>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</si>
  <si>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</si>
  <si>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</si>
  <si>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</si>
  <si>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</si>
  <si>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新潟県十日町市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</si>
  <si>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</si>
  <si>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</si>
  <si>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</si>
  <si>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</si>
  <si>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</si>
  <si>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</si>
  <si>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</si>
  <si>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</si>
  <si>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</si>
  <si>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</si>
  <si>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</si>
  <si>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</si>
  <si>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</si>
  <si>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</si>
  <si>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</si>
  <si>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</si>
  <si>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</si>
  <si>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</si>
  <si>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</si>
  <si>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</si>
  <si>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</si>
  <si>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</si>
  <si>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</si>
  <si>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</si>
  <si>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</si>
  <si>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</si>
  <si>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</si>
  <si>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</si>
  <si>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</si>
  <si>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</si>
  <si>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</si>
  <si>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</si>
  <si>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</si>
  <si>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</si>
  <si>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</si>
  <si>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</si>
  <si>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</si>
  <si>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訪問看護事業特別会計</t>
    <phoneticPr fontId="5"/>
  </si>
  <si>
    <t>水道事業会計</t>
    <phoneticPr fontId="5"/>
  </si>
  <si>
    <t>法適用企業</t>
    <phoneticPr fontId="5"/>
  </si>
  <si>
    <t>簡易水道事業会計</t>
    <phoneticPr fontId="5"/>
  </si>
  <si>
    <t>下水道事業会計</t>
    <phoneticPr fontId="5"/>
  </si>
  <si>
    <t>松之山温泉配湯事業特別会計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</si>
  <si>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</si>
  <si>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</si>
  <si>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</si>
  <si>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</si>
  <si>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</si>
  <si>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</si>
  <si>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</si>
  <si>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</si>
  <si>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</si>
  <si>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</si>
  <si>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</si>
  <si>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</si>
  <si>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</si>
  <si>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</si>
  <si>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</si>
  <si>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</si>
  <si>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</si>
  <si>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</si>
  <si>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</si>
  <si>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</si>
  <si>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</si>
  <si>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</si>
  <si>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</si>
  <si>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</si>
  <si>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</si>
  <si>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</si>
  <si>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</si>
  <si>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</si>
  <si>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</si>
  <si>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</si>
  <si>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</si>
  <si>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</si>
  <si>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</si>
  <si>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</si>
  <si>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</si>
  <si>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</si>
  <si>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</si>
  <si>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</si>
  <si>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</si>
  <si>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</si>
  <si>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</si>
  <si>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</si>
  <si>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</si>
  <si>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</si>
  <si>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</si>
  <si>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</si>
  <si>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</si>
  <si>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</si>
  <si>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</si>
  <si>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</si>
  <si>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</si>
  <si>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</si>
  <si>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</si>
  <si>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</si>
  <si>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</si>
  <si>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</si>
  <si>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</si>
  <si>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</si>
  <si>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</si>
  <si>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</si>
  <si>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</si>
  <si>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</si>
  <si>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</si>
  <si>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</si>
  <si>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</si>
  <si>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</si>
  <si>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</si>
  <si>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</si>
  <si>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</si>
  <si>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</si>
  <si>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</si>
  <si>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</si>
  <si>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</si>
  <si>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</si>
  <si>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</si>
  <si>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</si>
  <si>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</si>
  <si>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</si>
  <si>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</si>
  <si>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</si>
  <si>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</si>
  <si>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</si>
  <si>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</si>
  <si>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</si>
  <si>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</si>
  <si>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</si>
  <si>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</si>
  <si>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</si>
  <si>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</si>
  <si>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</si>
  <si>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</si>
  <si>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</si>
  <si>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</si>
  <si>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</si>
  <si>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</si>
  <si>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</si>
  <si>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</si>
  <si>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</si>
  <si>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</si>
  <si>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</si>
  <si>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</si>
  <si>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</si>
  <si>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</si>
  <si>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</si>
  <si>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</si>
  <si>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</si>
  <si>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</si>
  <si>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</si>
  <si>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</si>
  <si>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</si>
  <si>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</si>
  <si>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</si>
  <si>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</si>
  <si>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</si>
  <si>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</si>
  <si>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</si>
  <si>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</si>
  <si>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</si>
  <si>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</si>
  <si>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</si>
  <si>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</si>
  <si>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</si>
  <si>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</si>
  <si>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</si>
  <si>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</si>
  <si>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</si>
  <si>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</si>
  <si>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</si>
  <si>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</si>
  <si>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</si>
  <si>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</si>
  <si>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</si>
  <si>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</si>
  <si>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</si>
  <si>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</si>
  <si>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</si>
  <si>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0.95</t>
  </si>
  <si>
    <t>▲ 0.98</t>
  </si>
  <si>
    <t>一般会計</t>
  </si>
  <si>
    <t>水道事業会計</t>
  </si>
  <si>
    <t>簡易水道事業会計</t>
  </si>
  <si>
    <t>下水道事業会計</t>
  </si>
  <si>
    <t>介護保険特別会計</t>
  </si>
  <si>
    <t>国民健康保険特別会計（事業勘定）</t>
  </si>
  <si>
    <t>国民健康保険特別会計（直診勘定）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</si>
  <si>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</si>
  <si>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</si>
  <si>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</si>
  <si>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</si>
  <si>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</si>
  <si>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</si>
  <si>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</si>
  <si>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</si>
  <si>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</si>
  <si>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津南地域衛生施設組合</t>
  </si>
  <si>
    <t>魚沼地区障害福祉組合</t>
  </si>
  <si>
    <t>十日町地域広域事務組合
　【一般会計】</t>
  </si>
  <si>
    <t>十日町地域広域事務組合
　【家畜指導診療所特別会計】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</si>
  <si>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</si>
  <si>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</si>
  <si>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</si>
  <si>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</si>
  <si>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</si>
  <si>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</si>
  <si>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</si>
  <si>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</si>
  <si>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当間高原開発</t>
    <rPh sb="0" eb="2">
      <t>アテマ</t>
    </rPh>
    <rPh sb="2" eb="6">
      <t>コウゲンカイハツ</t>
    </rPh>
    <phoneticPr fontId="2"/>
  </si>
  <si>
    <t>オスポック</t>
    <phoneticPr fontId="2"/>
  </si>
  <si>
    <t>まちづくり川西</t>
    <rPh sb="5" eb="7">
      <t>カワニシ</t>
    </rPh>
    <phoneticPr fontId="2"/>
  </si>
  <si>
    <t>中里地域開発</t>
    <rPh sb="0" eb="2">
      <t>ナカサト</t>
    </rPh>
    <rPh sb="2" eb="6">
      <t>チイキカイハツ</t>
    </rPh>
    <phoneticPr fontId="2"/>
  </si>
  <si>
    <t>なかさと</t>
    <phoneticPr fontId="2"/>
  </si>
  <si>
    <t>松代総合開発</t>
    <rPh sb="0" eb="6">
      <t>マツダイソウゴウカイハツ</t>
    </rPh>
    <phoneticPr fontId="2"/>
  </si>
  <si>
    <t>松之山農業担い手公社</t>
    <rPh sb="0" eb="3">
      <t>マツノヤマ</t>
    </rPh>
    <rPh sb="3" eb="5">
      <t>ノウギョウ</t>
    </rPh>
    <rPh sb="5" eb="6">
      <t>ニナ</t>
    </rPh>
    <rPh sb="7" eb="10">
      <t>テコウシャ</t>
    </rPh>
    <phoneticPr fontId="2"/>
  </si>
  <si>
    <t>湯米心まつのやま</t>
    <rPh sb="0" eb="1">
      <t>ユ</t>
    </rPh>
    <rPh sb="1" eb="2">
      <t>コメ</t>
    </rPh>
    <rPh sb="2" eb="3">
      <t>ココロ</t>
    </rPh>
    <phoneticPr fontId="2"/>
  </si>
  <si>
    <t>十日町地域地場産業振興センター</t>
    <rPh sb="0" eb="11">
      <t>トオカマチチイキジバサンギョウシンコウ</t>
    </rPh>
    <phoneticPr fontId="2"/>
  </si>
  <si>
    <t>とおかまち応援基金</t>
    <phoneticPr fontId="2"/>
  </si>
  <si>
    <t>少子化対策基金</t>
    <phoneticPr fontId="2"/>
  </si>
  <si>
    <t>十日町市大地の芸術祭基金</t>
    <rPh sb="0" eb="4">
      <t>トオカマチシ</t>
    </rPh>
    <phoneticPr fontId="2"/>
  </si>
  <si>
    <t>十日町市地域振興基金</t>
    <rPh sb="0" eb="4">
      <t>トオカマチシ</t>
    </rPh>
    <phoneticPr fontId="2"/>
  </si>
  <si>
    <t>十日町市環境共生基金</t>
    <rPh sb="0" eb="4">
      <t>トオカマチシ</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</si>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</sst>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FABA-4E0C-8D8D-C3958C73C6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126546</c:v>
                </c:pt>
                <c:pt idx="1">
                  <c:v>95883</c:v>
                </c:pt>
                <c:pt idx="2">
                  <c:v>128509</c:v>
                </c:pt>
                <c:pt idx="3">
                  <c:v>108494</c:v>
                </c:pt>
                <c:pt idx="4">
                  <c:v>84704</c:v>
                </c:pt>
              </c:numCache>
            </c:numRef>
          </c:val>
          <c:smooth val="0"/>
          <c:extLst>
            <c:ext xmlns:c16="http://schemas.microsoft.com/office/drawing/2014/chart" uri="{C3380CC4-5D6E-409C-BE32-E72D297353CC}">
              <c16:uniqueId val="{00000001-FABA-4E0C-8D8D-C3958C73C6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7.74</c:v>
                </c:pt>
                <c:pt idx="1">
                  <c:v>7.44</c:v>
                </c:pt>
                <c:pt idx="2">
                  <c:v>6.36</c:v>
                </c:pt>
                <c:pt idx="3">
                  <c:v>8.85</c:v>
                </c:pt>
                <c:pt idx="4">
                  <c:v>9.1300000000000008</c:v>
                </c:pt>
              </c:numCache>
            </c:numRef>
          </c:val>
          <c:extLst>
            <c:ext xmlns:c16="http://schemas.microsoft.com/office/drawing/2014/chart" uri="{C3380CC4-5D6E-409C-BE32-E72D297353CC}">
              <c16:uniqueId val="{00000000-71A4-42BC-827F-E1116302CD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11.93</c:v>
                </c:pt>
                <c:pt idx="1">
                  <c:v>11.18</c:v>
                </c:pt>
                <c:pt idx="2">
                  <c:v>10.59</c:v>
                </c:pt>
                <c:pt idx="3">
                  <c:v>11.38</c:v>
                </c:pt>
                <c:pt idx="4">
                  <c:v>12.64</c:v>
                </c:pt>
              </c:numCache>
            </c:numRef>
          </c:val>
          <c:extLst>
            <c:ext xmlns:c16="http://schemas.microsoft.com/office/drawing/2014/chart" uri="{C3380CC4-5D6E-409C-BE32-E72D297353CC}">
              <c16:uniqueId val="{00000001-71A4-42BC-827F-E1116302CD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-0.95</c:v>
                </c:pt>
                <c:pt idx="2">
                  <c:v>-0.98</c:v>
                </c:pt>
                <c:pt idx="3">
                  <c:v>2.73</c:v>
                </c:pt>
                <c:pt idx="4">
                  <c:v>1.6</c:v>
                </c:pt>
              </c:numCache>
            </c:numRef>
          </c:val>
          <c:smooth val="0"/>
          <c:extLst>
            <c:ext xmlns:c16="http://schemas.microsoft.com/office/drawing/2014/chart" uri="{C3380CC4-5D6E-409C-BE32-E72D297353CC}">
              <c16:uniqueId val="{00000002-71A4-42BC-827F-E1116302CD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3.05</c:v>
                </c:pt>
                <c:pt idx="2">
                  <c:v>#N/A</c:v>
                </c:pt>
                <c:pt idx="3">
                  <c:v>0.05</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0-AF2A-401C-A031-2DEF638FE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2A-401C-A031-2DEF638FE11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0.19</c:v>
                </c:pt>
                <c:pt idx="4">
                  <c:v>#N/A</c:v>
                </c:pt>
                <c:pt idx="5">
                  <c:v>0.23</c:v>
                </c:pt>
                <c:pt idx="6">
                  <c:v>#N/A</c:v>
                </c:pt>
                <c:pt idx="7">
                  <c:v>0.06</c:v>
                </c:pt>
                <c:pt idx="8">
                  <c:v>#N/A</c:v>
                </c:pt>
                <c:pt idx="9">
                  <c:v>0.09</c:v>
                </c:pt>
              </c:numCache>
            </c:numRef>
          </c:val>
          <c:extLst>
            <c:ext xmlns:c16="http://schemas.microsoft.com/office/drawing/2014/chart" uri="{C3380CC4-5D6E-409C-BE32-E72D297353CC}">
              <c16:uniqueId val="{00000002-AF2A-401C-A031-2DEF638FE117}"/>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0.09</c:v>
                </c:pt>
                <c:pt idx="4">
                  <c:v>#N/A</c:v>
                </c:pt>
                <c:pt idx="5">
                  <c:v>0.17</c:v>
                </c:pt>
                <c:pt idx="6">
                  <c:v>#N/A</c:v>
                </c:pt>
                <c:pt idx="7">
                  <c:v>0.26</c:v>
                </c:pt>
                <c:pt idx="8">
                  <c:v>#N/A</c:v>
                </c:pt>
                <c:pt idx="9">
                  <c:v>0.32</c:v>
                </c:pt>
              </c:numCache>
            </c:numRef>
          </c:val>
          <c:extLst>
            <c:ext xmlns:c16="http://schemas.microsoft.com/office/drawing/2014/chart" uri="{C3380CC4-5D6E-409C-BE32-E72D297353CC}">
              <c16:uniqueId val="{00000003-AF2A-401C-A031-2DEF638FE117}"/>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0.84</c:v>
                </c:pt>
                <c:pt idx="4">
                  <c:v>#N/A</c:v>
                </c:pt>
                <c:pt idx="5">
                  <c:v>0.83</c:v>
                </c:pt>
                <c:pt idx="6">
                  <c:v>#N/A</c:v>
                </c:pt>
                <c:pt idx="7">
                  <c:v>0.81</c:v>
                </c:pt>
                <c:pt idx="8">
                  <c:v>#N/A</c:v>
                </c:pt>
                <c:pt idx="9">
                  <c:v>1.06</c:v>
                </c:pt>
              </c:numCache>
            </c:numRef>
          </c:val>
          <c:extLst>
            <c:ext xmlns:c16="http://schemas.microsoft.com/office/drawing/2014/chart" uri="{C3380CC4-5D6E-409C-BE32-E72D297353CC}">
              <c16:uniqueId val="{00000004-AF2A-401C-A031-2DEF638FE11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1.2</c:v>
                </c:pt>
                <c:pt idx="4">
                  <c:v>#N/A</c:v>
                </c:pt>
                <c:pt idx="5">
                  <c:v>1.5</c:v>
                </c:pt>
                <c:pt idx="6">
                  <c:v>#N/A</c:v>
                </c:pt>
                <c:pt idx="7">
                  <c:v>1.59</c:v>
                </c:pt>
                <c:pt idx="8">
                  <c:v>#N/A</c:v>
                </c:pt>
                <c:pt idx="9">
                  <c:v>1.33</c:v>
                </c:pt>
              </c:numCache>
            </c:numRef>
          </c:val>
          <c:extLst>
            <c:ext xmlns:c16="http://schemas.microsoft.com/office/drawing/2014/chart" uri="{C3380CC4-5D6E-409C-BE32-E72D297353CC}">
              <c16:uniqueId val="{00000005-AF2A-401C-A031-2DEF638FE11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2.81</c:v>
                </c:pt>
                <c:pt idx="4">
                  <c:v>#N/A</c:v>
                </c:pt>
                <c:pt idx="5">
                  <c:v>2.93</c:v>
                </c:pt>
                <c:pt idx="6">
                  <c:v>#N/A</c:v>
                </c:pt>
                <c:pt idx="7">
                  <c:v>2.98</c:v>
                </c:pt>
                <c:pt idx="8">
                  <c:v>#N/A</c:v>
                </c:pt>
                <c:pt idx="9">
                  <c:v>2.92</c:v>
                </c:pt>
              </c:numCache>
            </c:numRef>
          </c:val>
          <c:extLst>
            <c:ext xmlns:c16="http://schemas.microsoft.com/office/drawing/2014/chart" uri="{C3380CC4-5D6E-409C-BE32-E72D297353CC}">
              <c16:uniqueId val="{00000006-AF2A-401C-A031-2DEF638FE117}"/>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0.81</c:v>
                </c:pt>
                <c:pt idx="4">
                  <c:v>#N/A</c:v>
                </c:pt>
                <c:pt idx="5">
                  <c:v>2.9</c:v>
                </c:pt>
                <c:pt idx="6">
                  <c:v>#N/A</c:v>
                </c:pt>
                <c:pt idx="7">
                  <c:v>3.91</c:v>
                </c:pt>
                <c:pt idx="8">
                  <c:v>#N/A</c:v>
                </c:pt>
                <c:pt idx="9">
                  <c:v>4.8099999999999996</c:v>
                </c:pt>
              </c:numCache>
            </c:numRef>
          </c:val>
          <c:extLst>
            <c:ext xmlns:c16="http://schemas.microsoft.com/office/drawing/2014/chart" uri="{C3380CC4-5D6E-409C-BE32-E72D297353CC}">
              <c16:uniqueId val="{00000007-AF2A-401C-A031-2DEF638FE1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4.66</c:v>
                </c:pt>
                <c:pt idx="2">
                  <c:v>#N/A</c:v>
                </c:pt>
                <c:pt idx="3">
                  <c:v>5.05</c:v>
                </c:pt>
                <c:pt idx="4">
                  <c:v>#N/A</c:v>
                </c:pt>
                <c:pt idx="5">
                  <c:v>5.18</c:v>
                </c:pt>
                <c:pt idx="6">
                  <c:v>#N/A</c:v>
                </c:pt>
                <c:pt idx="7">
                  <c:v>5.73</c:v>
                </c:pt>
                <c:pt idx="8">
                  <c:v>#N/A</c:v>
                </c:pt>
                <c:pt idx="9">
                  <c:v>6.17</c:v>
                </c:pt>
              </c:numCache>
            </c:numRef>
          </c:val>
          <c:extLst>
            <c:ext xmlns:c16="http://schemas.microsoft.com/office/drawing/2014/chart" uri="{C3380CC4-5D6E-409C-BE32-E72D297353CC}">
              <c16:uniqueId val="{00000008-AF2A-401C-A031-2DEF638FE1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7.73</c:v>
                </c:pt>
                <c:pt idx="2">
                  <c:v>#N/A</c:v>
                </c:pt>
                <c:pt idx="3">
                  <c:v>7.43</c:v>
                </c:pt>
                <c:pt idx="4">
                  <c:v>#N/A</c:v>
                </c:pt>
                <c:pt idx="5">
                  <c:v>6.36</c:v>
                </c:pt>
                <c:pt idx="6">
                  <c:v>#N/A</c:v>
                </c:pt>
                <c:pt idx="7">
                  <c:v>8.84</c:v>
                </c:pt>
                <c:pt idx="8">
                  <c:v>#N/A</c:v>
                </c:pt>
                <c:pt idx="9">
                  <c:v>9.1300000000000008</c:v>
                </c:pt>
              </c:numCache>
            </c:numRef>
          </c:val>
          <c:extLst>
            <c:ext xmlns:c16="http://schemas.microsoft.com/office/drawing/2014/chart" uri="{C3380CC4-5D6E-409C-BE32-E72D297353CC}">
              <c16:uniqueId val="{00000009-AF2A-401C-A031-2DEF638FE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4571</c:v>
                </c:pt>
                <c:pt idx="5">
                  <c:v>4558</c:v>
                </c:pt>
                <c:pt idx="8">
                  <c:v>4723</c:v>
                </c:pt>
                <c:pt idx="11">
                  <c:v>4655</c:v>
                </c:pt>
                <c:pt idx="14">
                  <c:v>4568</c:v>
                </c:pt>
              </c:numCache>
            </c:numRef>
          </c:val>
          <c:extLst>
            <c:ext xmlns:c16="http://schemas.microsoft.com/office/drawing/2014/chart" uri="{C3380CC4-5D6E-409C-BE32-E72D297353CC}">
              <c16:uniqueId val="{00000000-923D-4A3B-A950-7D021FDBEE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3D-4A3B-A950-7D021FDBEE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c:v>
                </c:pt>
                <c:pt idx="3">
                  <c:v>66</c:v>
                </c:pt>
                <c:pt idx="6">
                  <c:v>74</c:v>
                </c:pt>
                <c:pt idx="9">
                  <c:v>67</c:v>
                </c:pt>
                <c:pt idx="12">
                  <c:v>67</c:v>
                </c:pt>
              </c:numCache>
            </c:numRef>
          </c:val>
          <c:extLst>
            <c:ext xmlns:c16="http://schemas.microsoft.com/office/drawing/2014/chart" uri="{C3380CC4-5D6E-409C-BE32-E72D297353CC}">
              <c16:uniqueId val="{00000002-923D-4A3B-A950-7D021FDBEE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396</c:v>
                </c:pt>
                <c:pt idx="3">
                  <c:v>399</c:v>
                </c:pt>
                <c:pt idx="6">
                  <c:v>381</c:v>
                </c:pt>
                <c:pt idx="9">
                  <c:v>317</c:v>
                </c:pt>
                <c:pt idx="12">
                  <c:v>239</c:v>
                </c:pt>
              </c:numCache>
            </c:numRef>
          </c:val>
          <c:extLst>
            <c:ext xmlns:c16="http://schemas.microsoft.com/office/drawing/2014/chart" uri="{C3380CC4-5D6E-409C-BE32-E72D297353CC}">
              <c16:uniqueId val="{00000003-923D-4A3B-A950-7D021FDBEE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1427</c:v>
                </c:pt>
                <c:pt idx="3">
                  <c:v>1074</c:v>
                </c:pt>
                <c:pt idx="6">
                  <c:v>1279</c:v>
                </c:pt>
                <c:pt idx="9">
                  <c:v>1143</c:v>
                </c:pt>
                <c:pt idx="12">
                  <c:v>1205</c:v>
                </c:pt>
              </c:numCache>
            </c:numRef>
          </c:val>
          <c:extLst>
            <c:ext xmlns:c16="http://schemas.microsoft.com/office/drawing/2014/chart" uri="{C3380CC4-5D6E-409C-BE32-E72D297353CC}">
              <c16:uniqueId val="{00000004-923D-4A3B-A950-7D021FDBEE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923D-4A3B-A950-7D021FDBEE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3D-4A3B-A950-7D021FDBEE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4619</c:v>
                </c:pt>
                <c:pt idx="3">
                  <c:v>4711</c:v>
                </c:pt>
                <c:pt idx="6">
                  <c:v>5065</c:v>
                </c:pt>
                <c:pt idx="9">
                  <c:v>5277</c:v>
                </c:pt>
                <c:pt idx="12">
                  <c:v>5270</c:v>
                </c:pt>
              </c:numCache>
            </c:numRef>
          </c:val>
          <c:extLst>
            <c:ext xmlns:c16="http://schemas.microsoft.com/office/drawing/2014/chart" uri="{C3380CC4-5D6E-409C-BE32-E72D297353CC}">
              <c16:uniqueId val="{00000007-923D-4A3B-A950-7D021FDBEE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1943</c:v>
                </c:pt>
                <c:pt idx="2">
                  <c:v>#N/A</c:v>
                </c:pt>
                <c:pt idx="3">
                  <c:v>#N/A</c:v>
                </c:pt>
                <c:pt idx="4">
                  <c:v>1695</c:v>
                </c:pt>
                <c:pt idx="5">
                  <c:v>#N/A</c:v>
                </c:pt>
                <c:pt idx="6">
                  <c:v>#N/A</c:v>
                </c:pt>
                <c:pt idx="7">
                  <c:v>2079</c:v>
                </c:pt>
                <c:pt idx="8">
                  <c:v>#N/A</c:v>
                </c:pt>
                <c:pt idx="9">
                  <c:v>#N/A</c:v>
                </c:pt>
                <c:pt idx="10">
                  <c:v>2152</c:v>
                </c:pt>
                <c:pt idx="11">
                  <c:v>#N/A</c:v>
                </c:pt>
                <c:pt idx="12">
                  <c:v>#N/A</c:v>
                </c:pt>
                <c:pt idx="13">
                  <c:v>2216</c:v>
                </c:pt>
                <c:pt idx="14">
                  <c:v>#N/A</c:v>
                </c:pt>
              </c:numCache>
            </c:numRef>
          </c:val>
          <c:smooth val="0"/>
          <c:extLst>
            <c:ext xmlns:c16="http://schemas.microsoft.com/office/drawing/2014/chart" uri="{C3380CC4-5D6E-409C-BE32-E72D297353CC}">
              <c16:uniqueId val="{00000008-923D-4A3B-A950-7D021FDBEE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46245</c:v>
                </c:pt>
                <c:pt idx="5">
                  <c:v>44991</c:v>
                </c:pt>
                <c:pt idx="8">
                  <c:v>43293</c:v>
                </c:pt>
                <c:pt idx="11">
                  <c:v>41366</c:v>
                </c:pt>
                <c:pt idx="14">
                  <c:v>39013</c:v>
                </c:pt>
              </c:numCache>
            </c:numRef>
          </c:val>
          <c:extLst>
            <c:ext xmlns:c16="http://schemas.microsoft.com/office/drawing/2014/chart" uri="{C3380CC4-5D6E-409C-BE32-E72D297353CC}">
              <c16:uniqueId val="{00000000-543A-4B2B-A47D-82D8267AC0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1454</c:v>
                </c:pt>
                <c:pt idx="5">
                  <c:v>1274</c:v>
                </c:pt>
                <c:pt idx="8">
                  <c:v>1233</c:v>
                </c:pt>
                <c:pt idx="11">
                  <c:v>1180</c:v>
                </c:pt>
                <c:pt idx="14">
                  <c:v>1099</c:v>
                </c:pt>
              </c:numCache>
            </c:numRef>
          </c:val>
          <c:extLst>
            <c:ext xmlns:c16="http://schemas.microsoft.com/office/drawing/2014/chart" uri="{C3380CC4-5D6E-409C-BE32-E72D297353CC}">
              <c16:uniqueId val="{00000001-543A-4B2B-A47D-82D8267AC0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5803</c:v>
                </c:pt>
                <c:pt idx="5">
                  <c:v>5712</c:v>
                </c:pt>
                <c:pt idx="8">
                  <c:v>5955</c:v>
                </c:pt>
                <c:pt idx="11">
                  <c:v>6223</c:v>
                </c:pt>
                <c:pt idx="14">
                  <c:v>6807</c:v>
                </c:pt>
              </c:numCache>
            </c:numRef>
          </c:val>
          <c:extLst>
            <c:ext xmlns:c16="http://schemas.microsoft.com/office/drawing/2014/chart" uri="{C3380CC4-5D6E-409C-BE32-E72D297353CC}">
              <c16:uniqueId val="{00000002-543A-4B2B-A47D-82D8267AC0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3A-4B2B-A47D-82D8267AC0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3A-4B2B-A47D-82D8267AC0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36</c:v>
                </c:pt>
                <c:pt idx="3">
                  <c:v>34</c:v>
                </c:pt>
                <c:pt idx="6">
                  <c:v>32</c:v>
                </c:pt>
                <c:pt idx="9">
                  <c:v>30</c:v>
                </c:pt>
                <c:pt idx="12">
                  <c:v>28</c:v>
                </c:pt>
              </c:numCache>
            </c:numRef>
          </c:val>
          <c:extLst>
            <c:ext xmlns:c16="http://schemas.microsoft.com/office/drawing/2014/chart" uri="{C3380CC4-5D6E-409C-BE32-E72D297353CC}">
              <c16:uniqueId val="{00000005-543A-4B2B-A47D-82D8267AC0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2970</c:v>
                </c:pt>
                <c:pt idx="3">
                  <c:v>3045</c:v>
                </c:pt>
                <c:pt idx="6">
                  <c:v>2974</c:v>
                </c:pt>
                <c:pt idx="9">
                  <c:v>3032</c:v>
                </c:pt>
                <c:pt idx="12">
                  <c:v>3096</c:v>
                </c:pt>
              </c:numCache>
            </c:numRef>
          </c:val>
          <c:extLst>
            <c:ext xmlns:c16="http://schemas.microsoft.com/office/drawing/2014/chart" uri="{C3380CC4-5D6E-409C-BE32-E72D297353CC}">
              <c16:uniqueId val="{00000006-543A-4B2B-A47D-82D8267AC0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2698</c:v>
                </c:pt>
                <c:pt idx="3">
                  <c:v>2489</c:v>
                </c:pt>
                <c:pt idx="6">
                  <c:v>2123</c:v>
                </c:pt>
                <c:pt idx="9">
                  <c:v>1795</c:v>
                </c:pt>
                <c:pt idx="12">
                  <c:v>1631</c:v>
                </c:pt>
              </c:numCache>
            </c:numRef>
          </c:val>
          <c:extLst>
            <c:ext xmlns:c16="http://schemas.microsoft.com/office/drawing/2014/chart" uri="{C3380CC4-5D6E-409C-BE32-E72D297353CC}">
              <c16:uniqueId val="{00000007-543A-4B2B-A47D-82D8267AC0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15784</c:v>
                </c:pt>
                <c:pt idx="3">
                  <c:v>12704</c:v>
                </c:pt>
                <c:pt idx="6">
                  <c:v>12834</c:v>
                </c:pt>
                <c:pt idx="9">
                  <c:v>11984</c:v>
                </c:pt>
                <c:pt idx="12">
                  <c:v>11504</c:v>
                </c:pt>
              </c:numCache>
            </c:numRef>
          </c:val>
          <c:extLst>
            <c:ext xmlns:c16="http://schemas.microsoft.com/office/drawing/2014/chart" uri="{C3380CC4-5D6E-409C-BE32-E72D297353CC}">
              <c16:uniqueId val="{00000008-543A-4B2B-A47D-82D8267AC0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829</c:v>
                </c:pt>
                <c:pt idx="3">
                  <c:v>778</c:v>
                </c:pt>
                <c:pt idx="6">
                  <c:v>648</c:v>
                </c:pt>
                <c:pt idx="9">
                  <c:v>536</c:v>
                </c:pt>
                <c:pt idx="12">
                  <c:v>428</c:v>
                </c:pt>
              </c:numCache>
            </c:numRef>
          </c:val>
          <c:extLst>
            <c:ext xmlns:c16="http://schemas.microsoft.com/office/drawing/2014/chart" uri="{C3380CC4-5D6E-409C-BE32-E72D297353CC}">
              <c16:uniqueId val="{00000009-543A-4B2B-A47D-82D8267AC0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49385</c:v>
                </c:pt>
                <c:pt idx="3">
                  <c:v>48757</c:v>
                </c:pt>
                <c:pt idx="6">
                  <c:v>48543</c:v>
                </c:pt>
                <c:pt idx="9">
                  <c:v>47050</c:v>
                </c:pt>
                <c:pt idx="12">
                  <c:v>44628</c:v>
                </c:pt>
              </c:numCache>
            </c:numRef>
          </c:val>
          <c:extLst>
            <c:ext xmlns:c16="http://schemas.microsoft.com/office/drawing/2014/chart" uri="{C3380CC4-5D6E-409C-BE32-E72D297353CC}">
              <c16:uniqueId val="{0000000A-543A-4B2B-A47D-82D8267AC0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18200</c:v>
                </c:pt>
                <c:pt idx="2">
                  <c:v>#N/A</c:v>
                </c:pt>
                <c:pt idx="3">
                  <c:v>#N/A</c:v>
                </c:pt>
                <c:pt idx="4">
                  <c:v>15831</c:v>
                </c:pt>
                <c:pt idx="5">
                  <c:v>#N/A</c:v>
                </c:pt>
                <c:pt idx="6">
                  <c:v>#N/A</c:v>
                </c:pt>
                <c:pt idx="7">
                  <c:v>16673</c:v>
                </c:pt>
                <c:pt idx="8">
                  <c:v>#N/A</c:v>
                </c:pt>
                <c:pt idx="9">
                  <c:v>#N/A</c:v>
                </c:pt>
                <c:pt idx="10">
                  <c:v>15658</c:v>
                </c:pt>
                <c:pt idx="11">
                  <c:v>#N/A</c:v>
                </c:pt>
                <c:pt idx="12">
                  <c:v>#N/A</c:v>
                </c:pt>
                <c:pt idx="13">
                  <c:v>14395</c:v>
                </c:pt>
                <c:pt idx="14">
                  <c:v>#N/A</c:v>
                </c:pt>
              </c:numCache>
            </c:numRef>
          </c:val>
          <c:smooth val="0"/>
          <c:extLst>
            <c:ext xmlns:c16="http://schemas.microsoft.com/office/drawing/2014/chart" uri="{C3380CC4-5D6E-409C-BE32-E72D297353CC}">
              <c16:uniqueId val="{0000000B-543A-4B2B-A47D-82D8267AC0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2170</c:v>
                </c:pt>
                <c:pt idx="1">
                  <c:v>2260</c:v>
                </c:pt>
                <c:pt idx="2">
                  <c:v>2517</c:v>
                </c:pt>
              </c:numCache>
            </c:numRef>
          </c:val>
          <c:extLst>
            <c:ext xmlns:c16="http://schemas.microsoft.com/office/drawing/2014/chart" uri="{C3380CC4-5D6E-409C-BE32-E72D297353CC}">
              <c16:uniqueId val="{00000000-1A85-4045-A160-599BFAA43E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1A85-4045-A160-599BFAA43E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5241</c:v>
                </c:pt>
                <c:pt idx="1">
                  <c:v>5106</c:v>
                </c:pt>
                <c:pt idx="2">
                  <c:v>5113</c:v>
                </c:pt>
              </c:numCache>
            </c:numRef>
          </c:val>
          <c:extLst>
            <c:ext xmlns:c16="http://schemas.microsoft.com/office/drawing/2014/chart" uri="{C3380CC4-5D6E-409C-BE32-E72D297353CC}">
              <c16:uniqueId val="{00000002-1A85-4045-A160-599BFAA43E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年度は、分子となる基準財政収入額は地方消費税交付金が対前年度で</a:t>
          </a:r>
          <a:r>
            <a:rPr kumimoji="1" lang="en-US" altLang="ja-JP" sz="1300">
              <a:latin typeface="ＭＳ Ｐゴシック" panose="020B0600070205080204" pitchFamily="50" charset="-128"/>
              <a:ea typeface="ＭＳ Ｐゴシック" panose="020B0600070205080204" pitchFamily="50" charset="-128"/>
            </a:rPr>
            <a:t>+115,458</a:t>
          </a:r>
          <a:r>
            <a:rPr kumimoji="1" lang="ja-JP" altLang="en-US" sz="1300">
              <a:latin typeface="ＭＳ Ｐゴシック" panose="020B0600070205080204" pitchFamily="50" charset="-128"/>
              <a:ea typeface="ＭＳ Ｐゴシック" panose="020B0600070205080204" pitchFamily="50" charset="-128"/>
            </a:rPr>
            <a:t>千円となり増収だったが、分母となる基準財政需要額も保険衛生費及び高齢者保健福祉費の増大や臨時財政対策債振替額の減等の要因により上昇し、当市の財政力は横ばいの状況が続いている。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今後も税収の大幅な増加は見込めないため、行政コストの見直しや、税収以外の歳入の確保に努め財政基盤の強化を図っていく。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22860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豪雪地であるため除排雪経費（維持補修費）が多額となっており、経常収支比率を押し上げる要因となっている。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今後も、扶助費などの住民サービスの維持を図りながら、物件費等のコスト削減により経常経費の圧縮に努める。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15966</xdr:rowOff>
    </xdr:from>
    <xdr:to>
      <xdr:col>23</xdr:col>
      <xdr:colOff>133350</xdr:colOff>
      <xdr:row>61</xdr:row>
      <xdr:rowOff>15966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74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15966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8479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78015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84790"/>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78015</xdr:rowOff>
    </xdr:from>
    <xdr:to>
      <xdr:col>11</xdr:col>
      <xdr:colOff>31750</xdr:colOff>
      <xdr:row>61</xdr:row>
      <xdr:rowOff>95250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3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148426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136616</xdr:rowOff>
    </xdr:from>
    <xdr:to>
      <xdr:col>23</xdr:col>
      <xdr:colOff>184150</xdr:colOff>
      <xdr:row>61</xdr:row>
      <xdr:rowOff>66766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108693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136616</xdr:rowOff>
    </xdr:from>
    <xdr:to>
      <xdr:col>19</xdr:col>
      <xdr:colOff>184150</xdr:colOff>
      <xdr:row>61</xdr:row>
      <xdr:rowOff>66766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51543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27215</xdr:rowOff>
    </xdr:from>
    <xdr:to>
      <xdr:col>11</xdr:col>
      <xdr:colOff>82550</xdr:colOff>
      <xdr:row>61</xdr:row>
      <xdr:rowOff>128815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113592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豪雪地であることによる除排雪経費（維持補修費）が類似団体に比して高いことから平均を上回っている。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降雪量による影響が大きい指標であるが、今後も事務事業の効率化等により人件費・物件費等のコスト抑制に努める。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79246</xdr:rowOff>
    </xdr:from>
    <xdr:to>
      <xdr:col>23</xdr:col>
      <xdr:colOff>133350</xdr:colOff>
      <xdr:row>82</xdr:row>
      <xdr:rowOff>94019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38146"/>
          <a:ext cx="8382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94019</xdr:rowOff>
    </xdr:from>
    <xdr:to>
      <xdr:col>19</xdr:col>
      <xdr:colOff>133350</xdr:colOff>
      <xdr:row>82</xdr:row>
      <xdr:rowOff>130318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52919"/>
          <a:ext cx="8890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104828</xdr:rowOff>
    </xdr:from>
    <xdr:to>
      <xdr:col>15</xdr:col>
      <xdr:colOff>82550</xdr:colOff>
      <xdr:row>82</xdr:row>
      <xdr:rowOff>130318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63728"/>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18627</xdr:rowOff>
    </xdr:from>
    <xdr:to>
      <xdr:col>11</xdr:col>
      <xdr:colOff>31750</xdr:colOff>
      <xdr:row>82</xdr:row>
      <xdr:rowOff>104828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7527"/>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28446</xdr:rowOff>
    </xdr:from>
    <xdr:to>
      <xdr:col>23</xdr:col>
      <xdr:colOff>184150</xdr:colOff>
      <xdr:row>82</xdr:row>
      <xdr:rowOff>130046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43219</xdr:rowOff>
    </xdr:from>
    <xdr:to>
      <xdr:col>19</xdr:col>
      <xdr:colOff>184150</xdr:colOff>
      <xdr:row>82</xdr:row>
      <xdr:rowOff>144819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129596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79518</xdr:rowOff>
    </xdr:from>
    <xdr:to>
      <xdr:col>15</xdr:col>
      <xdr:colOff>133350</xdr:colOff>
      <xdr:row>83</xdr:row>
      <xdr:rowOff>9668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165895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2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54028</xdr:rowOff>
    </xdr:from>
    <xdr:to>
      <xdr:col>11</xdr:col>
      <xdr:colOff>82550</xdr:colOff>
      <xdr:row>82</xdr:row>
      <xdr:rowOff>155628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140405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139277</xdr:rowOff>
    </xdr:from>
    <xdr:to>
      <xdr:col>7</xdr:col>
      <xdr:colOff>31750</xdr:colOff>
      <xdr:row>82</xdr:row>
      <xdr:rowOff>69427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54204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新潟県内市平均が低い傾向にあり、今後も、類似団体の平均を下回る形で推移するものと考えられる。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58561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3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人／千人の減少となり類似団体平均を</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人下回った。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今後も事務事業を見直すとともに適切な定員管理に努める。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14944</xdr:rowOff>
    </xdr:from>
    <xdr:to>
      <xdr:col>81</xdr:col>
      <xdr:colOff>44450</xdr:colOff>
      <xdr:row>60</xdr:row>
      <xdr:rowOff>41487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0194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14944</xdr:rowOff>
    </xdr:from>
    <xdr:to>
      <xdr:col>77</xdr:col>
      <xdr:colOff>44450</xdr:colOff>
      <xdr:row>60</xdr:row>
      <xdr:rowOff>18161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0194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4487</xdr:rowOff>
    </xdr:from>
    <xdr:to>
      <xdr:col>72</xdr:col>
      <xdr:colOff>203200</xdr:colOff>
      <xdr:row>60</xdr:row>
      <xdr:rowOff>18161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9148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162264</xdr:rowOff>
    </xdr:from>
    <xdr:to>
      <xdr:col>68</xdr:col>
      <xdr:colOff>152400</xdr:colOff>
      <xdr:row>60</xdr:row>
      <xdr:rowOff>4487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7781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135594</xdr:rowOff>
    </xdr:from>
    <xdr:to>
      <xdr:col>77</xdr:col>
      <xdr:colOff>95250</xdr:colOff>
      <xdr:row>60</xdr:row>
      <xdr:rowOff>65744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75921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2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138811</xdr:rowOff>
    </xdr:from>
    <xdr:to>
      <xdr:col>73</xdr:col>
      <xdr:colOff>44450</xdr:colOff>
      <xdr:row>60</xdr:row>
      <xdr:rowOff>68961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79138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125137</xdr:rowOff>
    </xdr:from>
    <xdr:to>
      <xdr:col>68</xdr:col>
      <xdr:colOff>203200</xdr:colOff>
      <xdr:row>60</xdr:row>
      <xdr:rowOff>55287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65464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年度に実施した市民文化ホール建設事業、平成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年度から令和元年度に実施した新博物館建設事業等の合併特例債を活用した事業に係る地方債の元利償還により、公債費負担が大きくなっている。</a:t>
          </a:r>
        </a:p>
        <a:p>
          <a:r>
            <a:rPr kumimoji="1" lang="ja-JP" altLang="en-US" sz="1300">
              <a:latin typeface="ＭＳ Ｐゴシック" panose="020B0600070205080204" pitchFamily="50" charset="-128"/>
              <a:ea typeface="ＭＳ Ｐゴシック" panose="020B0600070205080204" pitchFamily="50" charset="-128"/>
            </a:rPr>
            <a:t>　公債費的経費は、今後数年間、同規模を見込んでおり、比率も同水準で推移していくと見込んでいる。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90382</xdr:rowOff>
    </xdr:from>
    <xdr:to>
      <xdr:col>81</xdr:col>
      <xdr:colOff>44450</xdr:colOff>
      <xdr:row>37</xdr:row>
      <xdr:rowOff>112501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3403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82338</xdr:rowOff>
    </xdr:from>
    <xdr:to>
      <xdr:col>77</xdr:col>
      <xdr:colOff>44450</xdr:colOff>
      <xdr:row>37</xdr:row>
      <xdr:rowOff>90382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2598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82338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1995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76306</xdr:rowOff>
    </xdr:from>
    <xdr:to>
      <xdr:col>68</xdr:col>
      <xdr:colOff>152400</xdr:colOff>
      <xdr:row>37</xdr:row>
      <xdr:rowOff>76306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19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61701</xdr:rowOff>
    </xdr:from>
    <xdr:to>
      <xdr:col>81</xdr:col>
      <xdr:colOff>95250</xdr:colOff>
      <xdr:row>37</xdr:row>
      <xdr:rowOff>163301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33778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7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39582</xdr:rowOff>
    </xdr:from>
    <xdr:to>
      <xdr:col>77</xdr:col>
      <xdr:colOff>95250</xdr:colOff>
      <xdr:row>37</xdr:row>
      <xdr:rowOff>141182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125958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31538</xdr:rowOff>
    </xdr:from>
    <xdr:to>
      <xdr:col>73</xdr:col>
      <xdr:colOff>44450</xdr:colOff>
      <xdr:row>37</xdr:row>
      <xdr:rowOff>133138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117915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111883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令和５年度の比率は、将来負担額となる地方債現在高が減少したことにより、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ポイント下がった。今後も交付税上の優良債である過疎債等の活用や、借金を返す額以上に借りないことで将来負担の圧縮に努める。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30184</xdr:rowOff>
    </xdr:from>
    <xdr:to>
      <xdr:col>81</xdr:col>
      <xdr:colOff>44450</xdr:colOff>
      <xdr:row>18</xdr:row>
      <xdr:rowOff>104182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16284"/>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104182</xdr:rowOff>
    </xdr:from>
    <xdr:to>
      <xdr:col>77</xdr:col>
      <xdr:colOff>44450</xdr:colOff>
      <xdr:row>18</xdr:row>
      <xdr:rowOff>125899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902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113834</xdr:rowOff>
    </xdr:from>
    <xdr:to>
      <xdr:col>72</xdr:col>
      <xdr:colOff>203200</xdr:colOff>
      <xdr:row>18</xdr:row>
      <xdr:rowOff>125899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99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113834</xdr:rowOff>
    </xdr:from>
    <xdr:to>
      <xdr:col>68</xdr:col>
      <xdr:colOff>152400</xdr:colOff>
      <xdr:row>19</xdr:row>
      <xdr:rowOff>71882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99934"/>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150834</xdr:rowOff>
    </xdr:from>
    <xdr:to>
      <xdr:col>81</xdr:col>
      <xdr:colOff>95250</xdr:colOff>
      <xdr:row>18</xdr:row>
      <xdr:rowOff>80984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122911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3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53382</xdr:rowOff>
    </xdr:from>
    <xdr:to>
      <xdr:col>77</xdr:col>
      <xdr:colOff>95250</xdr:colOff>
      <xdr:row>18</xdr:row>
      <xdr:rowOff>154982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139759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2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75099</xdr:rowOff>
    </xdr:from>
    <xdr:to>
      <xdr:col>73</xdr:col>
      <xdr:colOff>44450</xdr:colOff>
      <xdr:row>19</xdr:row>
      <xdr:rowOff>5249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161476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4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63034</xdr:rowOff>
    </xdr:from>
    <xdr:to>
      <xdr:col>68</xdr:col>
      <xdr:colOff>203200</xdr:colOff>
      <xdr:row>18</xdr:row>
      <xdr:rowOff>164634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149412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21082</xdr:rowOff>
    </xdr:from>
    <xdr:to>
      <xdr:col>64</xdr:col>
      <xdr:colOff>152400</xdr:colOff>
      <xdr:row>19</xdr:row>
      <xdr:rowOff>122682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107459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歳入の経常一般財源の減により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ポイントの増。また、退職金等の減等による歳出の経常一般財源の減により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ポイントの減により合計で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当市の人件費の経常収支比率は低く、これは分母への普通交付税の合併特例事業債等の算入額が大きいことと、普通建設事業にかかる支弁人件費が類似他団体と比較して大きいこと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34</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8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じん芥処理経費に係る委託費増により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物件費の圧縮は難しい状況であるが、事務事業の見直し等により物件費コストの抑制を図る。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2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介護給付事業および私立保育所等運営事業の増により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今後も増加が見込まれる経費であるが、事業内容の精査や他の経費の抑制により、サービス水準の維持または向上に努める。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その他に係る経常収支比率が類似団体平均を上回っている。要因としては、当市が豪雪地帯であることによる除排雪経費（維持補修費）、高齢化の進行による福祉系への繰出金が多額になっている。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繰出金の縮減は難しい状況であるが、財務体質の改善による経営健全化を図る。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60</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8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148607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xdr:rowOff>
    </xdr:from>
    <xdr:to>
      <xdr:col>82</xdr:col>
      <xdr:colOff>196850</xdr:colOff>
      <xdr:row>60</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9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19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59</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26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61</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396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簡易水道会計負担金等の増及び市税還付金の増に伴い、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新たな補助金等の住民ニーズへの対応も迫られる中、緊急性、必要性に応じた補助金交付により補助費全体の抑制を図る。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74422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37</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940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市町村合併に伴う需要への対応等により元利償還金が占める比率は類似団体の平均を上回っている。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中期的な財政計画に基づいた地方債の発行管理を実施し、地方債発行抑制による公債費の削減を進めている。また、投資的事業の実施にあたっては、過疎債等の交付税上の優良債活用による事業推進を図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123190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78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75565</xdr:rowOff>
    </xdr:from>
    <xdr:to>
      <xdr:col>15</xdr:col>
      <xdr:colOff>98425</xdr:colOff>
      <xdr:row>75</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43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75565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266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44467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154957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111141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17145</xdr:rowOff>
    </xdr:from>
    <xdr:to>
      <xdr:col>6</xdr:col>
      <xdr:colOff>171450</xdr:colOff>
      <xdr:row>75</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103522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ポイントの増となり、通常事業の減により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ポイントの減となったため、合計で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今後も事務事業の見直し等による行政経費の圧縮に努める必要がある。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84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4747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135578</xdr:rowOff>
    </xdr:from>
    <xdr:to>
      <xdr:col>29</xdr:col>
      <xdr:colOff>127000</xdr:colOff>
      <xdr:row>17</xdr:row>
      <xdr:rowOff>162400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7853"/>
          <a:ext cx="6477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162400</xdr:rowOff>
    </xdr:from>
    <xdr:to>
      <xdr:col>26</xdr:col>
      <xdr:colOff>50800</xdr:colOff>
      <xdr:row>18</xdr:row>
      <xdr:rowOff>11513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4675"/>
          <a:ext cx="698500" cy="2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11513</xdr:rowOff>
    </xdr:from>
    <xdr:to>
      <xdr:col>22</xdr:col>
      <xdr:colOff>114300</xdr:colOff>
      <xdr:row>18</xdr:row>
      <xdr:rowOff>47839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5238"/>
          <a:ext cx="698500" cy="3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47839</xdr:rowOff>
    </xdr:from>
    <xdr:to>
      <xdr:col>18</xdr:col>
      <xdr:colOff>177800</xdr:colOff>
      <xdr:row>18</xdr:row>
      <xdr:rowOff>89727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1564"/>
          <a:ext cx="698500" cy="4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84778</xdr:rowOff>
    </xdr:from>
    <xdr:to>
      <xdr:col>29</xdr:col>
      <xdr:colOff>177800</xdr:colOff>
      <xdr:row>18</xdr:row>
      <xdr:rowOff>14928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56855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111600</xdr:rowOff>
    </xdr:from>
    <xdr:to>
      <xdr:col>26</xdr:col>
      <xdr:colOff>101600</xdr:colOff>
      <xdr:row>18</xdr:row>
      <xdr:rowOff>41750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26527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132163</xdr:rowOff>
    </xdr:from>
    <xdr:to>
      <xdr:col>22</xdr:col>
      <xdr:colOff>165100</xdr:colOff>
      <xdr:row>18</xdr:row>
      <xdr:rowOff>62313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47090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168489</xdr:rowOff>
    </xdr:from>
    <xdr:to>
      <xdr:col>19</xdr:col>
      <xdr:colOff>38100</xdr:colOff>
      <xdr:row>18</xdr:row>
      <xdr:rowOff>98639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83416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38927</xdr:rowOff>
    </xdr:from>
    <xdr:to>
      <xdr:col>15</xdr:col>
      <xdr:colOff>101600</xdr:colOff>
      <xdr:row>18</xdr:row>
      <xdr:rowOff>140527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2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150704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4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335823</xdr:rowOff>
    </xdr:from>
    <xdr:to>
      <xdr:col>29</xdr:col>
      <xdr:colOff>127000</xdr:colOff>
      <xdr:row>38</xdr:row>
      <xdr:rowOff>483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60523"/>
          <a:ext cx="6477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320599</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5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483</xdr:rowOff>
    </xdr:from>
    <xdr:to>
      <xdr:col>26</xdr:col>
      <xdr:colOff>50800</xdr:colOff>
      <xdr:row>38</xdr:row>
      <xdr:rowOff>7951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68083"/>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7951</xdr:rowOff>
    </xdr:from>
    <xdr:to>
      <xdr:col>22</xdr:col>
      <xdr:colOff>114300</xdr:colOff>
      <xdr:row>38</xdr:row>
      <xdr:rowOff>35011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75551"/>
          <a:ext cx="698500" cy="2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21420</xdr:rowOff>
    </xdr:from>
    <xdr:to>
      <xdr:col>18</xdr:col>
      <xdr:colOff>177800</xdr:colOff>
      <xdr:row>38</xdr:row>
      <xdr:rowOff>35011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89020"/>
          <a:ext cx="698500" cy="1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121360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285023</xdr:rowOff>
    </xdr:from>
    <xdr:to>
      <xdr:col>29</xdr:col>
      <xdr:colOff>177800</xdr:colOff>
      <xdr:row>38</xdr:row>
      <xdr:rowOff>43723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0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130100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5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292583</xdr:rowOff>
    </xdr:from>
    <xdr:to>
      <xdr:col>26</xdr:col>
      <xdr:colOff>101600</xdr:colOff>
      <xdr:row>38</xdr:row>
      <xdr:rowOff>51283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1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61460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8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300051</xdr:rowOff>
    </xdr:from>
    <xdr:to>
      <xdr:col>22</xdr:col>
      <xdr:colOff>165100</xdr:colOff>
      <xdr:row>38</xdr:row>
      <xdr:rowOff>58751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2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68928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327111</xdr:rowOff>
    </xdr:from>
    <xdr:to>
      <xdr:col>19</xdr:col>
      <xdr:colOff>38100</xdr:colOff>
      <xdr:row>38</xdr:row>
      <xdr:rowOff>85811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1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95988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313520</xdr:rowOff>
    </xdr:from>
    <xdr:to>
      <xdr:col>15</xdr:col>
      <xdr:colOff>101600</xdr:colOff>
      <xdr:row>38</xdr:row>
      <xdr:rowOff>72220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3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82397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1854</xdr:rowOff>
    </xdr:from>
    <xdr:to>
      <xdr:col>24</xdr:col>
      <xdr:colOff>63500</xdr:colOff>
      <xdr:row>38</xdr:row>
      <xdr:rowOff>27621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16954"/>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1854</xdr:rowOff>
    </xdr:from>
    <xdr:to>
      <xdr:col>19</xdr:col>
      <xdr:colOff>177800</xdr:colOff>
      <xdr:row>38</xdr:row>
      <xdr:rowOff>12566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6954"/>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12566</xdr:rowOff>
    </xdr:from>
    <xdr:to>
      <xdr:col>15</xdr:col>
      <xdr:colOff>50800</xdr:colOff>
      <xdr:row>38</xdr:row>
      <xdr:rowOff>69617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7666"/>
          <a:ext cx="889000" cy="5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69617</xdr:rowOff>
    </xdr:from>
    <xdr:to>
      <xdr:col>10</xdr:col>
      <xdr:colOff>114300</xdr:colOff>
      <xdr:row>38</xdr:row>
      <xdr:rowOff>156660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84717"/>
          <a:ext cx="889000" cy="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23418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148271</xdr:rowOff>
    </xdr:from>
    <xdr:to>
      <xdr:col>24</xdr:col>
      <xdr:colOff>114300</xdr:colOff>
      <xdr:row>38</xdr:row>
      <xdr:rowOff>78421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126698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122504</xdr:rowOff>
    </xdr:from>
    <xdr:to>
      <xdr:col>20</xdr:col>
      <xdr:colOff>38100</xdr:colOff>
      <xdr:row>38</xdr:row>
      <xdr:rowOff>52654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43781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133216</xdr:rowOff>
    </xdr:from>
    <xdr:to>
      <xdr:col>15</xdr:col>
      <xdr:colOff>101600</xdr:colOff>
      <xdr:row>38</xdr:row>
      <xdr:rowOff>63366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54493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18817</xdr:rowOff>
    </xdr:from>
    <xdr:to>
      <xdr:col>10</xdr:col>
      <xdr:colOff>165100</xdr:colOff>
      <xdr:row>38</xdr:row>
      <xdr:rowOff>120417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111544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105860</xdr:rowOff>
    </xdr:from>
    <xdr:to>
      <xdr:col>6</xdr:col>
      <xdr:colOff>38100</xdr:colOff>
      <xdr:row>39</xdr:row>
      <xdr:rowOff>36010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27137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6405</xdr:rowOff>
    </xdr:from>
    <xdr:to>
      <xdr:col>24</xdr:col>
      <xdr:colOff>63500</xdr:colOff>
      <xdr:row>58</xdr:row>
      <xdr:rowOff>10566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50505"/>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6405</xdr:rowOff>
    </xdr:from>
    <xdr:to>
      <xdr:col>19</xdr:col>
      <xdr:colOff>177800</xdr:colOff>
      <xdr:row>58</xdr:row>
      <xdr:rowOff>9373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0505"/>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9373</xdr:rowOff>
    </xdr:from>
    <xdr:to>
      <xdr:col>15</xdr:col>
      <xdr:colOff>50800</xdr:colOff>
      <xdr:row>58</xdr:row>
      <xdr:rowOff>22198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3473"/>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22198</xdr:rowOff>
    </xdr:from>
    <xdr:to>
      <xdr:col>10</xdr:col>
      <xdr:colOff>114300</xdr:colOff>
      <xdr:row>58</xdr:row>
      <xdr:rowOff>28522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6298"/>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131216</xdr:rowOff>
    </xdr:from>
    <xdr:to>
      <xdr:col>24</xdr:col>
      <xdr:colOff>114300</xdr:colOff>
      <xdr:row>58</xdr:row>
      <xdr:rowOff>61366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90593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127055</xdr:rowOff>
    </xdr:from>
    <xdr:to>
      <xdr:col>20</xdr:col>
      <xdr:colOff>38100</xdr:colOff>
      <xdr:row>58</xdr:row>
      <xdr:rowOff>57205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73732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130023</xdr:rowOff>
    </xdr:from>
    <xdr:to>
      <xdr:col>15</xdr:col>
      <xdr:colOff>101600</xdr:colOff>
      <xdr:row>58</xdr:row>
      <xdr:rowOff>60173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76700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142848</xdr:rowOff>
    </xdr:from>
    <xdr:to>
      <xdr:col>10</xdr:col>
      <xdr:colOff>165100</xdr:colOff>
      <xdr:row>58</xdr:row>
      <xdr:rowOff>72998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89525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149172</xdr:rowOff>
    </xdr:from>
    <xdr:to>
      <xdr:col>6</xdr:col>
      <xdr:colOff>38100</xdr:colOff>
      <xdr:row>58</xdr:row>
      <xdr:rowOff>79322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95849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9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29648</xdr:rowOff>
    </xdr:from>
    <xdr:to>
      <xdr:col>24</xdr:col>
      <xdr:colOff>63500</xdr:colOff>
      <xdr:row>75</xdr:row>
      <xdr:rowOff>2540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716948"/>
          <a:ext cx="838200" cy="14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93218</xdr:rowOff>
    </xdr:from>
    <xdr:to>
      <xdr:col>19</xdr:col>
      <xdr:colOff>177800</xdr:colOff>
      <xdr:row>74</xdr:row>
      <xdr:rowOff>29648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266168"/>
          <a:ext cx="889000" cy="4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93218</xdr:rowOff>
    </xdr:from>
    <xdr:to>
      <xdr:col>15</xdr:col>
      <xdr:colOff>50800</xdr:colOff>
      <xdr:row>72</xdr:row>
      <xdr:rowOff>14160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266168"/>
          <a:ext cx="8890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14160</xdr:rowOff>
    </xdr:from>
    <xdr:to>
      <xdr:col>10</xdr:col>
      <xdr:colOff>114300</xdr:colOff>
      <xdr:row>76</xdr:row>
      <xdr:rowOff>19856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358560"/>
          <a:ext cx="889000" cy="69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123190</xdr:rowOff>
    </xdr:from>
    <xdr:to>
      <xdr:col>24</xdr:col>
      <xdr:colOff>114300</xdr:colOff>
      <xdr:row>75</xdr:row>
      <xdr:rowOff>53340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150298</xdr:rowOff>
    </xdr:from>
    <xdr:to>
      <xdr:col>20</xdr:col>
      <xdr:colOff>38100</xdr:colOff>
      <xdr:row>74</xdr:row>
      <xdr:rowOff>80448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6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96975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4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42418</xdr:rowOff>
    </xdr:from>
    <xdr:to>
      <xdr:col>15</xdr:col>
      <xdr:colOff>101600</xdr:colOff>
      <xdr:row>71</xdr:row>
      <xdr:rowOff>144018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2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160545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199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134810</xdr:rowOff>
    </xdr:from>
    <xdr:to>
      <xdr:col>10</xdr:col>
      <xdr:colOff>165100</xdr:colOff>
      <xdr:row>72</xdr:row>
      <xdr:rowOff>64960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3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81487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0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140506</xdr:rowOff>
    </xdr:from>
    <xdr:to>
      <xdr:col>6</xdr:col>
      <xdr:colOff>38100</xdr:colOff>
      <xdr:row>76</xdr:row>
      <xdr:rowOff>70656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87183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7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57770</xdr:rowOff>
    </xdr:from>
    <xdr:to>
      <xdr:col>24</xdr:col>
      <xdr:colOff>63500</xdr:colOff>
      <xdr:row>96</xdr:row>
      <xdr:rowOff>125695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16970"/>
          <a:ext cx="838200" cy="6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13047</xdr:rowOff>
    </xdr:from>
    <xdr:to>
      <xdr:col>19</xdr:col>
      <xdr:colOff>177800</xdr:colOff>
      <xdr:row>96</xdr:row>
      <xdr:rowOff>125695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72247"/>
          <a:ext cx="889000" cy="1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13047</xdr:rowOff>
    </xdr:from>
    <xdr:to>
      <xdr:col>15</xdr:col>
      <xdr:colOff>50800</xdr:colOff>
      <xdr:row>97</xdr:row>
      <xdr:rowOff>13277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72247"/>
          <a:ext cx="889000" cy="1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13277</xdr:rowOff>
    </xdr:from>
    <xdr:to>
      <xdr:col>10</xdr:col>
      <xdr:colOff>114300</xdr:colOff>
      <xdr:row>97</xdr:row>
      <xdr:rowOff>53220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43927"/>
          <a:ext cx="8890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6970</xdr:rowOff>
    </xdr:from>
    <xdr:to>
      <xdr:col>24</xdr:col>
      <xdr:colOff>114300</xdr:colOff>
      <xdr:row>96</xdr:row>
      <xdr:rowOff>108570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156847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4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74895</xdr:rowOff>
    </xdr:from>
    <xdr:to>
      <xdr:col>20</xdr:col>
      <xdr:colOff>38100</xdr:colOff>
      <xdr:row>97</xdr:row>
      <xdr:rowOff>5045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167622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2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133697</xdr:rowOff>
    </xdr:from>
    <xdr:to>
      <xdr:col>15</xdr:col>
      <xdr:colOff>101600</xdr:colOff>
      <xdr:row>96</xdr:row>
      <xdr:rowOff>63847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54974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1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133927</xdr:rowOff>
    </xdr:from>
    <xdr:to>
      <xdr:col>10</xdr:col>
      <xdr:colOff>165100</xdr:colOff>
      <xdr:row>97</xdr:row>
      <xdr:rowOff>64077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55204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2420</xdr:rowOff>
    </xdr:from>
    <xdr:to>
      <xdr:col>6</xdr:col>
      <xdr:colOff>38100</xdr:colOff>
      <xdr:row>97</xdr:row>
      <xdr:rowOff>104020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95147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109151</xdr:rowOff>
    </xdr:from>
    <xdr:to>
      <xdr:col>55</xdr:col>
      <xdr:colOff>0</xdr:colOff>
      <xdr:row>36</xdr:row>
      <xdr:rowOff>110172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81351"/>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77929</xdr:rowOff>
    </xdr:from>
    <xdr:to>
      <xdr:col>50</xdr:col>
      <xdr:colOff>114300</xdr:colOff>
      <xdr:row>36</xdr:row>
      <xdr:rowOff>109151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50129"/>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75063</xdr:rowOff>
    </xdr:from>
    <xdr:to>
      <xdr:col>45</xdr:col>
      <xdr:colOff>177800</xdr:colOff>
      <xdr:row>36</xdr:row>
      <xdr:rowOff>77929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4363"/>
          <a:ext cx="889000" cy="3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75063</xdr:rowOff>
    </xdr:from>
    <xdr:to>
      <xdr:col>41</xdr:col>
      <xdr:colOff>50800</xdr:colOff>
      <xdr:row>37</xdr:row>
      <xdr:rowOff>137216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4363"/>
          <a:ext cx="889000" cy="5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59372</xdr:rowOff>
    </xdr:from>
    <xdr:to>
      <xdr:col>55</xdr:col>
      <xdr:colOff>50800</xdr:colOff>
      <xdr:row>36</xdr:row>
      <xdr:rowOff>160972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82249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58351</xdr:rowOff>
    </xdr:from>
    <xdr:to>
      <xdr:col>50</xdr:col>
      <xdr:colOff>165100</xdr:colOff>
      <xdr:row>36</xdr:row>
      <xdr:rowOff>159951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27129</xdr:rowOff>
    </xdr:from>
    <xdr:to>
      <xdr:col>46</xdr:col>
      <xdr:colOff>38100</xdr:colOff>
      <xdr:row>36</xdr:row>
      <xdr:rowOff>128729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145256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24263</xdr:rowOff>
    </xdr:from>
    <xdr:to>
      <xdr:col>41</xdr:col>
      <xdr:colOff>101600</xdr:colOff>
      <xdr:row>34</xdr:row>
      <xdr:rowOff>125863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142390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86416</xdr:rowOff>
    </xdr:from>
    <xdr:to>
      <xdr:col>36</xdr:col>
      <xdr:colOff>165100</xdr:colOff>
      <xdr:row>38</xdr:row>
      <xdr:rowOff>16566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33093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63133</xdr:rowOff>
    </xdr:from>
    <xdr:to>
      <xdr:col>55</xdr:col>
      <xdr:colOff>0</xdr:colOff>
      <xdr:row>57</xdr:row>
      <xdr:rowOff>117517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35783"/>
          <a:ext cx="8382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17379</xdr:rowOff>
    </xdr:from>
    <xdr:to>
      <xdr:col>50</xdr:col>
      <xdr:colOff>114300</xdr:colOff>
      <xdr:row>57</xdr:row>
      <xdr:rowOff>63133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90029"/>
          <a:ext cx="8890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17379</xdr:rowOff>
    </xdr:from>
    <xdr:to>
      <xdr:col>45</xdr:col>
      <xdr:colOff>177800</xdr:colOff>
      <xdr:row>57</xdr:row>
      <xdr:rowOff>91962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0029"/>
          <a:ext cx="889000" cy="7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21866</xdr:rowOff>
    </xdr:from>
    <xdr:to>
      <xdr:col>41</xdr:col>
      <xdr:colOff>50800</xdr:colOff>
      <xdr:row>57</xdr:row>
      <xdr:rowOff>91962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94516"/>
          <a:ext cx="889000" cy="7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66717</xdr:rowOff>
    </xdr:from>
    <xdr:to>
      <xdr:col>55</xdr:col>
      <xdr:colOff>50800</xdr:colOff>
      <xdr:row>57</xdr:row>
      <xdr:rowOff>168317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45144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12333</xdr:rowOff>
    </xdr:from>
    <xdr:to>
      <xdr:col>50</xdr:col>
      <xdr:colOff>165100</xdr:colOff>
      <xdr:row>57</xdr:row>
      <xdr:rowOff>113933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130460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6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138029</xdr:rowOff>
    </xdr:from>
    <xdr:to>
      <xdr:col>46</xdr:col>
      <xdr:colOff>38100</xdr:colOff>
      <xdr:row>57</xdr:row>
      <xdr:rowOff>68179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84706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41162</xdr:rowOff>
    </xdr:from>
    <xdr:to>
      <xdr:col>41</xdr:col>
      <xdr:colOff>101600</xdr:colOff>
      <xdr:row>57</xdr:row>
      <xdr:rowOff>142762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159289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142516</xdr:rowOff>
    </xdr:from>
    <xdr:to>
      <xdr:col>36</xdr:col>
      <xdr:colOff>165100</xdr:colOff>
      <xdr:row>57</xdr:row>
      <xdr:rowOff>72666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89193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1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16663</xdr:rowOff>
    </xdr:from>
    <xdr:to>
      <xdr:col>55</xdr:col>
      <xdr:colOff>0</xdr:colOff>
      <xdr:row>78</xdr:row>
      <xdr:rowOff>68884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18313"/>
          <a:ext cx="838200" cy="2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75045</xdr:rowOff>
    </xdr:from>
    <xdr:to>
      <xdr:col>50</xdr:col>
      <xdr:colOff>114300</xdr:colOff>
      <xdr:row>77</xdr:row>
      <xdr:rowOff>16663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05245"/>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75045</xdr:rowOff>
    </xdr:from>
    <xdr:to>
      <xdr:col>45</xdr:col>
      <xdr:colOff>177800</xdr:colOff>
      <xdr:row>77</xdr:row>
      <xdr:rowOff>67818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05245"/>
          <a:ext cx="889000" cy="1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71577</xdr:rowOff>
    </xdr:from>
    <xdr:to>
      <xdr:col>41</xdr:col>
      <xdr:colOff>50800</xdr:colOff>
      <xdr:row>77</xdr:row>
      <xdr:rowOff>67818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930327"/>
          <a:ext cx="889000" cy="3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18084</xdr:rowOff>
    </xdr:from>
    <xdr:to>
      <xdr:col>55</xdr:col>
      <xdr:colOff>50800</xdr:colOff>
      <xdr:row>78</xdr:row>
      <xdr:rowOff>119684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167961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137313</xdr:rowOff>
    </xdr:from>
    <xdr:to>
      <xdr:col>50</xdr:col>
      <xdr:colOff>165100</xdr:colOff>
      <xdr:row>77</xdr:row>
      <xdr:rowOff>67463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83990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24245</xdr:rowOff>
    </xdr:from>
    <xdr:to>
      <xdr:col>46</xdr:col>
      <xdr:colOff>38100</xdr:colOff>
      <xdr:row>76</xdr:row>
      <xdr:rowOff>125845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142371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17018</xdr:rowOff>
    </xdr:from>
    <xdr:to>
      <xdr:col>41</xdr:col>
      <xdr:colOff>101600</xdr:colOff>
      <xdr:row>77</xdr:row>
      <xdr:rowOff>118618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109745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20777</xdr:rowOff>
    </xdr:from>
    <xdr:to>
      <xdr:col>36</xdr:col>
      <xdr:colOff>165100</xdr:colOff>
      <xdr:row>75</xdr:row>
      <xdr:rowOff>122377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138904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6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155268</xdr:rowOff>
    </xdr:from>
    <xdr:to>
      <xdr:col>55</xdr:col>
      <xdr:colOff>0</xdr:colOff>
      <xdr:row>97</xdr:row>
      <xdr:rowOff>156905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5918"/>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155268</xdr:rowOff>
    </xdr:from>
    <xdr:to>
      <xdr:col>50</xdr:col>
      <xdr:colOff>114300</xdr:colOff>
      <xdr:row>97</xdr:row>
      <xdr:rowOff>160395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5918"/>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160395</xdr:rowOff>
    </xdr:from>
    <xdr:to>
      <xdr:col>45</xdr:col>
      <xdr:colOff>177800</xdr:colOff>
      <xdr:row>97</xdr:row>
      <xdr:rowOff>168574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1045"/>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168574</xdr:rowOff>
    </xdr:from>
    <xdr:to>
      <xdr:col>41</xdr:col>
      <xdr:colOff>50800</xdr:colOff>
      <xdr:row>98</xdr:row>
      <xdr:rowOff>4119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9224"/>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89612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106105</xdr:rowOff>
    </xdr:from>
    <xdr:to>
      <xdr:col>55</xdr:col>
      <xdr:colOff>50800</xdr:colOff>
      <xdr:row>98</xdr:row>
      <xdr:rowOff>36255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128982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104468</xdr:rowOff>
    </xdr:from>
    <xdr:to>
      <xdr:col>50</xdr:col>
      <xdr:colOff>165100</xdr:colOff>
      <xdr:row>98</xdr:row>
      <xdr:rowOff>34618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51145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1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109595</xdr:rowOff>
    </xdr:from>
    <xdr:to>
      <xdr:col>46</xdr:col>
      <xdr:colOff>38100</xdr:colOff>
      <xdr:row>98</xdr:row>
      <xdr:rowOff>39745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56272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117774</xdr:rowOff>
    </xdr:from>
    <xdr:to>
      <xdr:col>41</xdr:col>
      <xdr:colOff>101600</xdr:colOff>
      <xdr:row>98</xdr:row>
      <xdr:rowOff>47924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64451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124769</xdr:rowOff>
    </xdr:from>
    <xdr:to>
      <xdr:col>36</xdr:col>
      <xdr:colOff>165100</xdr:colOff>
      <xdr:row>98</xdr:row>
      <xdr:rowOff>54919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71446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18250</xdr:rowOff>
    </xdr:from>
    <xdr:to>
      <xdr:col>85</xdr:col>
      <xdr:colOff>127000</xdr:colOff>
      <xdr:row>39</xdr:row>
      <xdr:rowOff>40462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4800"/>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126746</xdr:rowOff>
    </xdr:from>
    <xdr:to>
      <xdr:col>81</xdr:col>
      <xdr:colOff>50800</xdr:colOff>
      <xdr:row>39</xdr:row>
      <xdr:rowOff>18250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1846"/>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126746</xdr:rowOff>
    </xdr:from>
    <xdr:to>
      <xdr:col>76</xdr:col>
      <xdr:colOff>114300</xdr:colOff>
      <xdr:row>38</xdr:row>
      <xdr:rowOff>159741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1846"/>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159741</xdr:rowOff>
    </xdr:from>
    <xdr:to>
      <xdr:col>71</xdr:col>
      <xdr:colOff>177800</xdr:colOff>
      <xdr:row>39</xdr:row>
      <xdr:rowOff>6909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74841"/>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161112</xdr:rowOff>
    </xdr:from>
    <xdr:to>
      <xdr:col>85</xdr:col>
      <xdr:colOff>177800</xdr:colOff>
      <xdr:row>39</xdr:row>
      <xdr:rowOff>91262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76039</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1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138900</xdr:rowOff>
    </xdr:from>
    <xdr:to>
      <xdr:col>81</xdr:col>
      <xdr:colOff>101600</xdr:colOff>
      <xdr:row>39</xdr:row>
      <xdr:rowOff>69050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60177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75946</xdr:rowOff>
    </xdr:from>
    <xdr:to>
      <xdr:col>76</xdr:col>
      <xdr:colOff>165100</xdr:colOff>
      <xdr:row>39</xdr:row>
      <xdr:rowOff>6096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168673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108941</xdr:rowOff>
    </xdr:from>
    <xdr:to>
      <xdr:col>72</xdr:col>
      <xdr:colOff>38100</xdr:colOff>
      <xdr:row>39</xdr:row>
      <xdr:rowOff>39091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127559</xdr:rowOff>
    </xdr:from>
    <xdr:to>
      <xdr:col>67</xdr:col>
      <xdr:colOff>101600</xdr:colOff>
      <xdr:row>39</xdr:row>
      <xdr:rowOff>57709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48836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72073</xdr:rowOff>
    </xdr:from>
    <xdr:to>
      <xdr:col>85</xdr:col>
      <xdr:colOff>127000</xdr:colOff>
      <xdr:row>77</xdr:row>
      <xdr:rowOff>77922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73723"/>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77922</xdr:rowOff>
    </xdr:from>
    <xdr:to>
      <xdr:col>81</xdr:col>
      <xdr:colOff>50800</xdr:colOff>
      <xdr:row>77</xdr:row>
      <xdr:rowOff>91866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957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91866</xdr:rowOff>
    </xdr:from>
    <xdr:to>
      <xdr:col>76</xdr:col>
      <xdr:colOff>114300</xdr:colOff>
      <xdr:row>77</xdr:row>
      <xdr:rowOff>111001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93516"/>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111001</xdr:rowOff>
    </xdr:from>
    <xdr:to>
      <xdr:col>71</xdr:col>
      <xdr:colOff>177800</xdr:colOff>
      <xdr:row>77</xdr:row>
      <xdr:rowOff>117235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2651"/>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56921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4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21273</xdr:rowOff>
    </xdr:from>
    <xdr:to>
      <xdr:col>85</xdr:col>
      <xdr:colOff>177800</xdr:colOff>
      <xdr:row>77</xdr:row>
      <xdr:rowOff>122873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44150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27122</xdr:rowOff>
    </xdr:from>
    <xdr:to>
      <xdr:col>81</xdr:col>
      <xdr:colOff>101600</xdr:colOff>
      <xdr:row>77</xdr:row>
      <xdr:rowOff>128722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145249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0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41066</xdr:rowOff>
    </xdr:from>
    <xdr:to>
      <xdr:col>76</xdr:col>
      <xdr:colOff>165100</xdr:colOff>
      <xdr:row>77</xdr:row>
      <xdr:rowOff>142666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159193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60201</xdr:rowOff>
    </xdr:from>
    <xdr:to>
      <xdr:col>72</xdr:col>
      <xdr:colOff>38100</xdr:colOff>
      <xdr:row>77</xdr:row>
      <xdr:rowOff>161801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3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66435</xdr:rowOff>
    </xdr:from>
    <xdr:to>
      <xdr:col>67</xdr:col>
      <xdr:colOff>101600</xdr:colOff>
      <xdr:row>77</xdr:row>
      <xdr:rowOff>168035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91390</xdr:rowOff>
    </xdr:from>
    <xdr:to>
      <xdr:col>85</xdr:col>
      <xdr:colOff>127000</xdr:colOff>
      <xdr:row>98</xdr:row>
      <xdr:rowOff>122865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3490"/>
          <a:ext cx="838200" cy="3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113947</xdr:rowOff>
    </xdr:from>
    <xdr:to>
      <xdr:col>81</xdr:col>
      <xdr:colOff>50800</xdr:colOff>
      <xdr:row>98</xdr:row>
      <xdr:rowOff>122865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6047"/>
          <a:ext cx="889000" cy="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113947</xdr:rowOff>
    </xdr:from>
    <xdr:to>
      <xdr:col>76</xdr:col>
      <xdr:colOff>114300</xdr:colOff>
      <xdr:row>98</xdr:row>
      <xdr:rowOff>117638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6047"/>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102826</xdr:rowOff>
    </xdr:from>
    <xdr:to>
      <xdr:col>71</xdr:col>
      <xdr:colOff>177800</xdr:colOff>
      <xdr:row>98</xdr:row>
      <xdr:rowOff>117638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4926"/>
          <a:ext cx="8890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148390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40590</xdr:rowOff>
    </xdr:from>
    <xdr:to>
      <xdr:col>85</xdr:col>
      <xdr:colOff>177800</xdr:colOff>
      <xdr:row>98</xdr:row>
      <xdr:rowOff>142190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72065</xdr:rowOff>
    </xdr:from>
    <xdr:to>
      <xdr:col>81</xdr:col>
      <xdr:colOff>101600</xdr:colOff>
      <xdr:row>99</xdr:row>
      <xdr:rowOff>2215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164792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63147</xdr:rowOff>
    </xdr:from>
    <xdr:to>
      <xdr:col>76</xdr:col>
      <xdr:colOff>165100</xdr:colOff>
      <xdr:row>98</xdr:row>
      <xdr:rowOff>164747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155874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66838</xdr:rowOff>
    </xdr:from>
    <xdr:to>
      <xdr:col>72</xdr:col>
      <xdr:colOff>38100</xdr:colOff>
      <xdr:row>98</xdr:row>
      <xdr:rowOff>168438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159565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52026</xdr:rowOff>
    </xdr:from>
    <xdr:to>
      <xdr:col>67</xdr:col>
      <xdr:colOff>101600</xdr:colOff>
      <xdr:row>98</xdr:row>
      <xdr:rowOff>153626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170153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141208</xdr:rowOff>
    </xdr:from>
    <xdr:to>
      <xdr:col>116</xdr:col>
      <xdr:colOff>63500</xdr:colOff>
      <xdr:row>57</xdr:row>
      <xdr:rowOff>164983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13858"/>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139449</xdr:rowOff>
    </xdr:from>
    <xdr:to>
      <xdr:col>111</xdr:col>
      <xdr:colOff>177800</xdr:colOff>
      <xdr:row>57</xdr:row>
      <xdr:rowOff>141208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912099"/>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37264</xdr:rowOff>
    </xdr:from>
    <xdr:to>
      <xdr:col>107</xdr:col>
      <xdr:colOff>50800</xdr:colOff>
      <xdr:row>57</xdr:row>
      <xdr:rowOff>139449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809914"/>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163795</xdr:rowOff>
    </xdr:from>
    <xdr:to>
      <xdr:col>102</xdr:col>
      <xdr:colOff>114300</xdr:colOff>
      <xdr:row>57</xdr:row>
      <xdr:rowOff>37264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764995"/>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60126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114183</xdr:rowOff>
    </xdr:from>
    <xdr:to>
      <xdr:col>116</xdr:col>
      <xdr:colOff>114300</xdr:colOff>
      <xdr:row>58</xdr:row>
      <xdr:rowOff>44333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137060</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3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90408</xdr:rowOff>
    </xdr:from>
    <xdr:to>
      <xdr:col>112</xdr:col>
      <xdr:colOff>38100</xdr:colOff>
      <xdr:row>58</xdr:row>
      <xdr:rowOff>20558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37085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88649</xdr:rowOff>
    </xdr:from>
    <xdr:to>
      <xdr:col>107</xdr:col>
      <xdr:colOff>101600</xdr:colOff>
      <xdr:row>58</xdr:row>
      <xdr:rowOff>18799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35326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3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157914</xdr:rowOff>
    </xdr:from>
    <xdr:to>
      <xdr:col>102</xdr:col>
      <xdr:colOff>165100</xdr:colOff>
      <xdr:row>57</xdr:row>
      <xdr:rowOff>88064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104591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3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112995</xdr:rowOff>
    </xdr:from>
    <xdr:to>
      <xdr:col>98</xdr:col>
      <xdr:colOff>38100</xdr:colOff>
      <xdr:row>57</xdr:row>
      <xdr:rowOff>43145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7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59672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48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97574</xdr:rowOff>
    </xdr:from>
    <xdr:to>
      <xdr:col>116</xdr:col>
      <xdr:colOff>63500</xdr:colOff>
      <xdr:row>77</xdr:row>
      <xdr:rowOff>120307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99224"/>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120307</xdr:rowOff>
    </xdr:from>
    <xdr:to>
      <xdr:col>111</xdr:col>
      <xdr:colOff>177800</xdr:colOff>
      <xdr:row>77</xdr:row>
      <xdr:rowOff>143281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1957"/>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143281</xdr:rowOff>
    </xdr:from>
    <xdr:to>
      <xdr:col>107</xdr:col>
      <xdr:colOff>50800</xdr:colOff>
      <xdr:row>77</xdr:row>
      <xdr:rowOff>149771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44931"/>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90119</xdr:rowOff>
    </xdr:from>
    <xdr:to>
      <xdr:col>102</xdr:col>
      <xdr:colOff>114300</xdr:colOff>
      <xdr:row>77</xdr:row>
      <xdr:rowOff>149771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48869"/>
          <a:ext cx="889000" cy="4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22114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46774</xdr:rowOff>
    </xdr:from>
    <xdr:to>
      <xdr:col>116</xdr:col>
      <xdr:colOff>114300</xdr:colOff>
      <xdr:row>77</xdr:row>
      <xdr:rowOff>148374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25201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69507</xdr:rowOff>
    </xdr:from>
    <xdr:to>
      <xdr:col>112</xdr:col>
      <xdr:colOff>38100</xdr:colOff>
      <xdr:row>77</xdr:row>
      <xdr:rowOff>171107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162234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92481</xdr:rowOff>
    </xdr:from>
    <xdr:to>
      <xdr:col>107</xdr:col>
      <xdr:colOff>101600</xdr:colOff>
      <xdr:row>78</xdr:row>
      <xdr:rowOff>22631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13758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98971</xdr:rowOff>
    </xdr:from>
    <xdr:to>
      <xdr:col>102</xdr:col>
      <xdr:colOff>165100</xdr:colOff>
      <xdr:row>78</xdr:row>
      <xdr:rowOff>29121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20248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39319</xdr:rowOff>
    </xdr:from>
    <xdr:to>
      <xdr:col>98</xdr:col>
      <xdr:colOff>38100</xdr:colOff>
      <xdr:row>75</xdr:row>
      <xdr:rowOff>140919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157446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38,200</a:t>
          </a:r>
          <a:r>
            <a:rPr kumimoji="1" lang="ja-JP" altLang="en-US" sz="1300">
              <a:latin typeface="ＭＳ Ｐゴシック" panose="020B0600070205080204" pitchFamily="50" charset="-128"/>
              <a:ea typeface="ＭＳ Ｐゴシック" panose="020B0600070205080204" pitchFamily="50" charset="-128"/>
            </a:rPr>
            <a:t>円と、類似団体内では高い水準となっている。これは、当市が特別豪雪地帯であるために除排雪経費（維持補修費）が類似団体に比して非常に高いことによるものである。特に令和２、３年度は大雪の年であったため、数値が例年に比べ多くなっていることから、降雪量が当市に大きな影響を与えていることを示している。</a:t>
          </a:r>
        </a:p>
        <a:p>
          <a:r>
            <a:rPr kumimoji="1" lang="ja-JP" altLang="en-US" sz="1300">
              <a:latin typeface="ＭＳ Ｐゴシック" panose="020B0600070205080204" pitchFamily="50" charset="-128"/>
              <a:ea typeface="ＭＳ Ｐゴシック" panose="020B0600070205080204" pitchFamily="50" charset="-128"/>
            </a:rPr>
            <a:t>　公債費も類似団体と比較して高い水準であり、　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年度に実施した市民文化ホール建設事業、平成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年度から令和元年度に実施した新博物館建設事業等の合併特例債を活用した事業に係る地方債の元利償還により、公債費負担が大きくなっているためである。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165227</xdr:rowOff>
    </xdr:from>
    <xdr:to>
      <xdr:col>24</xdr:col>
      <xdr:colOff>63500</xdr:colOff>
      <xdr:row>37</xdr:row>
      <xdr:rowOff>18352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7427"/>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18352</xdr:rowOff>
    </xdr:from>
    <xdr:to>
      <xdr:col>19</xdr:col>
      <xdr:colOff>177800</xdr:colOff>
      <xdr:row>37</xdr:row>
      <xdr:rowOff>61214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2002"/>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46736</xdr:rowOff>
    </xdr:from>
    <xdr:to>
      <xdr:col>15</xdr:col>
      <xdr:colOff>50800</xdr:colOff>
      <xdr:row>37</xdr:row>
      <xdr:rowOff>61214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0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31877</xdr:rowOff>
    </xdr:from>
    <xdr:to>
      <xdr:col>10</xdr:col>
      <xdr:colOff>114300</xdr:colOff>
      <xdr:row>37</xdr:row>
      <xdr:rowOff>46736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552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114427</xdr:rowOff>
    </xdr:from>
    <xdr:to>
      <xdr:col>24</xdr:col>
      <xdr:colOff>114300</xdr:colOff>
      <xdr:row>37</xdr:row>
      <xdr:rowOff>44577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29354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139002</xdr:rowOff>
    </xdr:from>
    <xdr:to>
      <xdr:col>20</xdr:col>
      <xdr:colOff>38100</xdr:colOff>
      <xdr:row>37</xdr:row>
      <xdr:rowOff>69152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60279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10414</xdr:rowOff>
    </xdr:from>
    <xdr:to>
      <xdr:col>15</xdr:col>
      <xdr:colOff>101600</xdr:colOff>
      <xdr:row>37</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103141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167386</xdr:rowOff>
    </xdr:from>
    <xdr:to>
      <xdr:col>10</xdr:col>
      <xdr:colOff>165100</xdr:colOff>
      <xdr:row>37</xdr:row>
      <xdr:rowOff>97536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152527</xdr:rowOff>
    </xdr:from>
    <xdr:to>
      <xdr:col>6</xdr:col>
      <xdr:colOff>38100</xdr:colOff>
      <xdr:row>37</xdr:row>
      <xdr:rowOff>82677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99204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111173</xdr:rowOff>
    </xdr:from>
    <xdr:to>
      <xdr:col>24</xdr:col>
      <xdr:colOff>63500</xdr:colOff>
      <xdr:row>58</xdr:row>
      <xdr:rowOff>129375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5273"/>
          <a:ext cx="8382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123002</xdr:rowOff>
    </xdr:from>
    <xdr:to>
      <xdr:col>19</xdr:col>
      <xdr:colOff>177800</xdr:colOff>
      <xdr:row>58</xdr:row>
      <xdr:rowOff>129375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67102"/>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168163</xdr:rowOff>
    </xdr:from>
    <xdr:to>
      <xdr:col>15</xdr:col>
      <xdr:colOff>50800</xdr:colOff>
      <xdr:row>58</xdr:row>
      <xdr:rowOff>123002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0813"/>
          <a:ext cx="889000" cy="1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168163</xdr:rowOff>
    </xdr:from>
    <xdr:to>
      <xdr:col>10</xdr:col>
      <xdr:colOff>114300</xdr:colOff>
      <xdr:row>58</xdr:row>
      <xdr:rowOff>113765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0813"/>
          <a:ext cx="8890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169897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60373</xdr:rowOff>
    </xdr:from>
    <xdr:to>
      <xdr:col>24</xdr:col>
      <xdr:colOff>114300</xdr:colOff>
      <xdr:row>58</xdr:row>
      <xdr:rowOff>161973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146750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78575</xdr:rowOff>
    </xdr:from>
    <xdr:to>
      <xdr:col>20</xdr:col>
      <xdr:colOff>38100</xdr:colOff>
      <xdr:row>59</xdr:row>
      <xdr:rowOff>8725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171302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72202</xdr:rowOff>
    </xdr:from>
    <xdr:to>
      <xdr:col>15</xdr:col>
      <xdr:colOff>101600</xdr:colOff>
      <xdr:row>59</xdr:row>
      <xdr:rowOff>2352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164929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117363</xdr:rowOff>
    </xdr:from>
    <xdr:to>
      <xdr:col>10</xdr:col>
      <xdr:colOff>165100</xdr:colOff>
      <xdr:row>58</xdr:row>
      <xdr:rowOff>47513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8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62965</xdr:rowOff>
    </xdr:from>
    <xdr:to>
      <xdr:col>6</xdr:col>
      <xdr:colOff>38100</xdr:colOff>
      <xdr:row>58</xdr:row>
      <xdr:rowOff>164565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60691</xdr:rowOff>
    </xdr:from>
    <xdr:to>
      <xdr:col>24</xdr:col>
      <xdr:colOff>63500</xdr:colOff>
      <xdr:row>76</xdr:row>
      <xdr:rowOff>100705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0891"/>
          <a:ext cx="838200" cy="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9888</xdr:rowOff>
    </xdr:from>
    <xdr:to>
      <xdr:col>19</xdr:col>
      <xdr:colOff>177800</xdr:colOff>
      <xdr:row>76</xdr:row>
      <xdr:rowOff>100705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0088"/>
          <a:ext cx="889000" cy="9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9888</xdr:rowOff>
    </xdr:from>
    <xdr:to>
      <xdr:col>15</xdr:col>
      <xdr:colOff>50800</xdr:colOff>
      <xdr:row>76</xdr:row>
      <xdr:rowOff>122504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0088"/>
          <a:ext cx="889000" cy="1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122504</xdr:rowOff>
    </xdr:from>
    <xdr:to>
      <xdr:col>10</xdr:col>
      <xdr:colOff>114300</xdr:colOff>
      <xdr:row>76</xdr:row>
      <xdr:rowOff>122830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5270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31880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9891</xdr:rowOff>
    </xdr:from>
    <xdr:to>
      <xdr:col>24</xdr:col>
      <xdr:colOff>114300</xdr:colOff>
      <xdr:row>76</xdr:row>
      <xdr:rowOff>111491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49905</xdr:rowOff>
    </xdr:from>
    <xdr:to>
      <xdr:col>20</xdr:col>
      <xdr:colOff>38100</xdr:colOff>
      <xdr:row>76</xdr:row>
      <xdr:rowOff>151505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142632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130537</xdr:rowOff>
    </xdr:from>
    <xdr:to>
      <xdr:col>15</xdr:col>
      <xdr:colOff>101600</xdr:colOff>
      <xdr:row>76</xdr:row>
      <xdr:rowOff>60688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9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51815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71704</xdr:rowOff>
    </xdr:from>
    <xdr:to>
      <xdr:col>10</xdr:col>
      <xdr:colOff>165100</xdr:colOff>
      <xdr:row>77</xdr:row>
      <xdr:rowOff>1854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164431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72030</xdr:rowOff>
    </xdr:from>
    <xdr:to>
      <xdr:col>6</xdr:col>
      <xdr:colOff>38100</xdr:colOff>
      <xdr:row>77</xdr:row>
      <xdr:rowOff>2180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7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125888</xdr:rowOff>
    </xdr:from>
    <xdr:to>
      <xdr:col>24</xdr:col>
      <xdr:colOff>63500</xdr:colOff>
      <xdr:row>97</xdr:row>
      <xdr:rowOff>51772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85088"/>
          <a:ext cx="838200" cy="9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53344</xdr:rowOff>
    </xdr:from>
    <xdr:to>
      <xdr:col>19</xdr:col>
      <xdr:colOff>177800</xdr:colOff>
      <xdr:row>96</xdr:row>
      <xdr:rowOff>125888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12544"/>
          <a:ext cx="889000" cy="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53344</xdr:rowOff>
    </xdr:from>
    <xdr:to>
      <xdr:col>15</xdr:col>
      <xdr:colOff>50800</xdr:colOff>
      <xdr:row>97</xdr:row>
      <xdr:rowOff>38325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12544"/>
          <a:ext cx="889000" cy="1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38325</xdr:rowOff>
    </xdr:from>
    <xdr:to>
      <xdr:col>10</xdr:col>
      <xdr:colOff>114300</xdr:colOff>
      <xdr:row>97</xdr:row>
      <xdr:rowOff>38325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6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157190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972</xdr:rowOff>
    </xdr:from>
    <xdr:to>
      <xdr:col>24</xdr:col>
      <xdr:colOff>114300</xdr:colOff>
      <xdr:row>97</xdr:row>
      <xdr:rowOff>102572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75088</xdr:rowOff>
    </xdr:from>
    <xdr:to>
      <xdr:col>20</xdr:col>
      <xdr:colOff>38100</xdr:colOff>
      <xdr:row>97</xdr:row>
      <xdr:rowOff>5238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21765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2544</xdr:rowOff>
    </xdr:from>
    <xdr:to>
      <xdr:col>15</xdr:col>
      <xdr:colOff>101600</xdr:colOff>
      <xdr:row>96</xdr:row>
      <xdr:rowOff>104144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120671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158975</xdr:rowOff>
    </xdr:from>
    <xdr:to>
      <xdr:col>10</xdr:col>
      <xdr:colOff>165100</xdr:colOff>
      <xdr:row>97</xdr:row>
      <xdr:rowOff>89125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105652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158975</xdr:rowOff>
    </xdr:from>
    <xdr:to>
      <xdr:col>6</xdr:col>
      <xdr:colOff>38100</xdr:colOff>
      <xdr:row>97</xdr:row>
      <xdr:rowOff>89125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105652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44994</xdr:rowOff>
    </xdr:from>
    <xdr:to>
      <xdr:col>55</xdr:col>
      <xdr:colOff>0</xdr:colOff>
      <xdr:row>38</xdr:row>
      <xdr:rowOff>48587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60094"/>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48587</xdr:rowOff>
    </xdr:from>
    <xdr:to>
      <xdr:col>50</xdr:col>
      <xdr:colOff>114300</xdr:colOff>
      <xdr:row>38</xdr:row>
      <xdr:rowOff>56424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63687"/>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31278</xdr:rowOff>
    </xdr:from>
    <xdr:to>
      <xdr:col>45</xdr:col>
      <xdr:colOff>177800</xdr:colOff>
      <xdr:row>38</xdr:row>
      <xdr:rowOff>56424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637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31278</xdr:rowOff>
    </xdr:from>
    <xdr:to>
      <xdr:col>41</xdr:col>
      <xdr:colOff>50800</xdr:colOff>
      <xdr:row>38</xdr:row>
      <xdr:rowOff>42055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4637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165644</xdr:rowOff>
    </xdr:from>
    <xdr:to>
      <xdr:col>55</xdr:col>
      <xdr:colOff>50800</xdr:colOff>
      <xdr:row>38</xdr:row>
      <xdr:rowOff>95794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144071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8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169237</xdr:rowOff>
    </xdr:from>
    <xdr:to>
      <xdr:col>50</xdr:col>
      <xdr:colOff>165100</xdr:colOff>
      <xdr:row>38</xdr:row>
      <xdr:rowOff>99387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90514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5624</xdr:rowOff>
    </xdr:from>
    <xdr:to>
      <xdr:col>46</xdr:col>
      <xdr:colOff>38100</xdr:colOff>
      <xdr:row>38</xdr:row>
      <xdr:rowOff>107224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98351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151928</xdr:rowOff>
    </xdr:from>
    <xdr:to>
      <xdr:col>41</xdr:col>
      <xdr:colOff>101600</xdr:colOff>
      <xdr:row>38</xdr:row>
      <xdr:rowOff>82079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98605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7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162705</xdr:rowOff>
    </xdr:from>
    <xdr:to>
      <xdr:col>36</xdr:col>
      <xdr:colOff>165100</xdr:colOff>
      <xdr:row>38</xdr:row>
      <xdr:rowOff>92855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83982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105753</xdr:rowOff>
    </xdr:from>
    <xdr:to>
      <xdr:col>55</xdr:col>
      <xdr:colOff>0</xdr:colOff>
      <xdr:row>57</xdr:row>
      <xdr:rowOff>108397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78403"/>
          <a:ext cx="8382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108397</xdr:rowOff>
    </xdr:from>
    <xdr:to>
      <xdr:col>50</xdr:col>
      <xdr:colOff>114300</xdr:colOff>
      <xdr:row>57</xdr:row>
      <xdr:rowOff>134503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104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134503</xdr:rowOff>
    </xdr:from>
    <xdr:to>
      <xdr:col>45</xdr:col>
      <xdr:colOff>177800</xdr:colOff>
      <xdr:row>57</xdr:row>
      <xdr:rowOff>142284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07153"/>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115102</xdr:rowOff>
    </xdr:from>
    <xdr:to>
      <xdr:col>41</xdr:col>
      <xdr:colOff>50800</xdr:colOff>
      <xdr:row>57</xdr:row>
      <xdr:rowOff>142284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7752"/>
          <a:ext cx="8890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80121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54953</xdr:rowOff>
    </xdr:from>
    <xdr:to>
      <xdr:col>55</xdr:col>
      <xdr:colOff>50800</xdr:colOff>
      <xdr:row>57</xdr:row>
      <xdr:rowOff>156553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33380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57597</xdr:rowOff>
    </xdr:from>
    <xdr:to>
      <xdr:col>50</xdr:col>
      <xdr:colOff>165100</xdr:colOff>
      <xdr:row>57</xdr:row>
      <xdr:rowOff>159197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150324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83703</xdr:rowOff>
    </xdr:from>
    <xdr:to>
      <xdr:col>46</xdr:col>
      <xdr:colOff>38100</xdr:colOff>
      <xdr:row>58</xdr:row>
      <xdr:rowOff>13853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5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91484</xdr:rowOff>
    </xdr:from>
    <xdr:to>
      <xdr:col>41</xdr:col>
      <xdr:colOff>101600</xdr:colOff>
      <xdr:row>58</xdr:row>
      <xdr:rowOff>21634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64302</xdr:rowOff>
    </xdr:from>
    <xdr:to>
      <xdr:col>36</xdr:col>
      <xdr:colOff>165100</xdr:colOff>
      <xdr:row>57</xdr:row>
      <xdr:rowOff>165902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111953</xdr:rowOff>
    </xdr:from>
    <xdr:to>
      <xdr:col>55</xdr:col>
      <xdr:colOff>0</xdr:colOff>
      <xdr:row>77</xdr:row>
      <xdr:rowOff>145684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13603"/>
          <a:ext cx="8382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82052</xdr:rowOff>
    </xdr:from>
    <xdr:to>
      <xdr:col>50</xdr:col>
      <xdr:colOff>114300</xdr:colOff>
      <xdr:row>77</xdr:row>
      <xdr:rowOff>111953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83702"/>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82052</xdr:rowOff>
    </xdr:from>
    <xdr:to>
      <xdr:col>45</xdr:col>
      <xdr:colOff>177800</xdr:colOff>
      <xdr:row>77</xdr:row>
      <xdr:rowOff>82669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8370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82669</xdr:rowOff>
    </xdr:from>
    <xdr:to>
      <xdr:col>41</xdr:col>
      <xdr:colOff>50800</xdr:colOff>
      <xdr:row>77</xdr:row>
      <xdr:rowOff>141891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84319"/>
          <a:ext cx="889000" cy="5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94884</xdr:rowOff>
    </xdr:from>
    <xdr:to>
      <xdr:col>55</xdr:col>
      <xdr:colOff>50800</xdr:colOff>
      <xdr:row>78</xdr:row>
      <xdr:rowOff>25034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117761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61153</xdr:rowOff>
    </xdr:from>
    <xdr:to>
      <xdr:col>50</xdr:col>
      <xdr:colOff>165100</xdr:colOff>
      <xdr:row>77</xdr:row>
      <xdr:rowOff>162753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31252</xdr:rowOff>
    </xdr:from>
    <xdr:to>
      <xdr:col>46</xdr:col>
      <xdr:colOff>38100</xdr:colOff>
      <xdr:row>77</xdr:row>
      <xdr:rowOff>132852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149379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31869</xdr:rowOff>
    </xdr:from>
    <xdr:to>
      <xdr:col>41</xdr:col>
      <xdr:colOff>101600</xdr:colOff>
      <xdr:row>77</xdr:row>
      <xdr:rowOff>133469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3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149996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91091</xdr:rowOff>
    </xdr:from>
    <xdr:to>
      <xdr:col>36</xdr:col>
      <xdr:colOff>165100</xdr:colOff>
      <xdr:row>78</xdr:row>
      <xdr:rowOff>21241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76912</xdr:rowOff>
    </xdr:from>
    <xdr:to>
      <xdr:col>55</xdr:col>
      <xdr:colOff>0</xdr:colOff>
      <xdr:row>93</xdr:row>
      <xdr:rowOff>166424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021762"/>
          <a:ext cx="838200" cy="8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115498</xdr:rowOff>
    </xdr:from>
    <xdr:to>
      <xdr:col>50</xdr:col>
      <xdr:colOff>114300</xdr:colOff>
      <xdr:row>93</xdr:row>
      <xdr:rowOff>76912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5888898"/>
          <a:ext cx="889000" cy="1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115498</xdr:rowOff>
    </xdr:from>
    <xdr:to>
      <xdr:col>45</xdr:col>
      <xdr:colOff>177800</xdr:colOff>
      <xdr:row>93</xdr:row>
      <xdr:rowOff>87945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5888898"/>
          <a:ext cx="889000" cy="14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87945</xdr:rowOff>
    </xdr:from>
    <xdr:to>
      <xdr:col>41</xdr:col>
      <xdr:colOff>50800</xdr:colOff>
      <xdr:row>95</xdr:row>
      <xdr:rowOff>12438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032795"/>
          <a:ext cx="889000" cy="2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115624</xdr:rowOff>
    </xdr:from>
    <xdr:to>
      <xdr:col>55</xdr:col>
      <xdr:colOff>50800</xdr:colOff>
      <xdr:row>94</xdr:row>
      <xdr:rowOff>45774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138501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1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26112</xdr:rowOff>
    </xdr:from>
    <xdr:to>
      <xdr:col>50</xdr:col>
      <xdr:colOff>165100</xdr:colOff>
      <xdr:row>93</xdr:row>
      <xdr:rowOff>127712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9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144239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74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64698</xdr:rowOff>
    </xdr:from>
    <xdr:to>
      <xdr:col>46</xdr:col>
      <xdr:colOff>38100</xdr:colOff>
      <xdr:row>92</xdr:row>
      <xdr:rowOff>166298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8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11375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6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37145</xdr:rowOff>
    </xdr:from>
    <xdr:to>
      <xdr:col>41</xdr:col>
      <xdr:colOff>101600</xdr:colOff>
      <xdr:row>93</xdr:row>
      <xdr:rowOff>138745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9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155272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75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133088</xdr:rowOff>
    </xdr:from>
    <xdr:to>
      <xdr:col>36</xdr:col>
      <xdr:colOff>165100</xdr:colOff>
      <xdr:row>95</xdr:row>
      <xdr:rowOff>63238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79765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0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51552</xdr:rowOff>
    </xdr:from>
    <xdr:to>
      <xdr:col>85</xdr:col>
      <xdr:colOff>127000</xdr:colOff>
      <xdr:row>35</xdr:row>
      <xdr:rowOff>62890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52302"/>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62890</xdr:rowOff>
    </xdr:from>
    <xdr:to>
      <xdr:col>81</xdr:col>
      <xdr:colOff>50800</xdr:colOff>
      <xdr:row>35</xdr:row>
      <xdr:rowOff>80264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6364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75189</xdr:rowOff>
    </xdr:from>
    <xdr:to>
      <xdr:col>76</xdr:col>
      <xdr:colOff>114300</xdr:colOff>
      <xdr:row>35</xdr:row>
      <xdr:rowOff>80264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7593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64308</xdr:rowOff>
    </xdr:from>
    <xdr:to>
      <xdr:col>71</xdr:col>
      <xdr:colOff>177800</xdr:colOff>
      <xdr:row>35</xdr:row>
      <xdr:rowOff>75189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6505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752</xdr:rowOff>
    </xdr:from>
    <xdr:to>
      <xdr:col>85</xdr:col>
      <xdr:colOff>177800</xdr:colOff>
      <xdr:row>35</xdr:row>
      <xdr:rowOff>102352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150629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12090</xdr:rowOff>
    </xdr:from>
    <xdr:to>
      <xdr:col>81</xdr:col>
      <xdr:colOff>101600</xdr:colOff>
      <xdr:row>35</xdr:row>
      <xdr:rowOff>113690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104817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29464</xdr:rowOff>
    </xdr:from>
    <xdr:to>
      <xdr:col>76</xdr:col>
      <xdr:colOff>165100</xdr:colOff>
      <xdr:row>35</xdr:row>
      <xdr:rowOff>131064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122191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24389</xdr:rowOff>
    </xdr:from>
    <xdr:to>
      <xdr:col>72</xdr:col>
      <xdr:colOff>38100</xdr:colOff>
      <xdr:row>35</xdr:row>
      <xdr:rowOff>125989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117116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13508</xdr:rowOff>
    </xdr:from>
    <xdr:to>
      <xdr:col>67</xdr:col>
      <xdr:colOff>101600</xdr:colOff>
      <xdr:row>35</xdr:row>
      <xdr:rowOff>115108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131635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152922</xdr:rowOff>
    </xdr:from>
    <xdr:to>
      <xdr:col>85</xdr:col>
      <xdr:colOff>127000</xdr:colOff>
      <xdr:row>56</xdr:row>
      <xdr:rowOff>169354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54122"/>
          <a:ext cx="8382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141954</xdr:rowOff>
    </xdr:from>
    <xdr:to>
      <xdr:col>81</xdr:col>
      <xdr:colOff>50800</xdr:colOff>
      <xdr:row>56</xdr:row>
      <xdr:rowOff>169354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4315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141099</xdr:rowOff>
    </xdr:from>
    <xdr:to>
      <xdr:col>76</xdr:col>
      <xdr:colOff>114300</xdr:colOff>
      <xdr:row>56</xdr:row>
      <xdr:rowOff>141954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42299"/>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128151</xdr:rowOff>
    </xdr:from>
    <xdr:to>
      <xdr:col>71</xdr:col>
      <xdr:colOff>177800</xdr:colOff>
      <xdr:row>56</xdr:row>
      <xdr:rowOff>141099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29351"/>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102122</xdr:rowOff>
    </xdr:from>
    <xdr:to>
      <xdr:col>85</xdr:col>
      <xdr:colOff>177800</xdr:colOff>
      <xdr:row>57</xdr:row>
      <xdr:rowOff>32272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124999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118554</xdr:rowOff>
    </xdr:from>
    <xdr:to>
      <xdr:col>81</xdr:col>
      <xdr:colOff>101600</xdr:colOff>
      <xdr:row>57</xdr:row>
      <xdr:rowOff>48704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65231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91154</xdr:rowOff>
    </xdr:from>
    <xdr:to>
      <xdr:col>76</xdr:col>
      <xdr:colOff>165100</xdr:colOff>
      <xdr:row>57</xdr:row>
      <xdr:rowOff>21304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37831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90299</xdr:rowOff>
    </xdr:from>
    <xdr:to>
      <xdr:col>72</xdr:col>
      <xdr:colOff>38100</xdr:colOff>
      <xdr:row>57</xdr:row>
      <xdr:rowOff>20449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36976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6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77351</xdr:rowOff>
    </xdr:from>
    <xdr:to>
      <xdr:col>67</xdr:col>
      <xdr:colOff>101600</xdr:colOff>
      <xdr:row>57</xdr:row>
      <xdr:rowOff>7501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24028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18250</xdr:rowOff>
    </xdr:from>
    <xdr:to>
      <xdr:col>85</xdr:col>
      <xdr:colOff>127000</xdr:colOff>
      <xdr:row>79</xdr:row>
      <xdr:rowOff>40463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2800"/>
          <a:ext cx="8382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126746</xdr:rowOff>
    </xdr:from>
    <xdr:to>
      <xdr:col>81</xdr:col>
      <xdr:colOff>50800</xdr:colOff>
      <xdr:row>79</xdr:row>
      <xdr:rowOff>18250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99846"/>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126746</xdr:rowOff>
    </xdr:from>
    <xdr:to>
      <xdr:col>76</xdr:col>
      <xdr:colOff>114300</xdr:colOff>
      <xdr:row>78</xdr:row>
      <xdr:rowOff>159741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99846"/>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159741</xdr:rowOff>
    </xdr:from>
    <xdr:to>
      <xdr:col>71</xdr:col>
      <xdr:colOff>177800</xdr:colOff>
      <xdr:row>79</xdr:row>
      <xdr:rowOff>6908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32841"/>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161113</xdr:rowOff>
    </xdr:from>
    <xdr:to>
      <xdr:col>85</xdr:col>
      <xdr:colOff>177800</xdr:colOff>
      <xdr:row>79</xdr:row>
      <xdr:rowOff>91263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76040</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138900</xdr:rowOff>
    </xdr:from>
    <xdr:to>
      <xdr:col>81</xdr:col>
      <xdr:colOff>101600</xdr:colOff>
      <xdr:row>79</xdr:row>
      <xdr:rowOff>69050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60177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75946</xdr:rowOff>
    </xdr:from>
    <xdr:to>
      <xdr:col>76</xdr:col>
      <xdr:colOff>165100</xdr:colOff>
      <xdr:row>79</xdr:row>
      <xdr:rowOff>6096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168673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108941</xdr:rowOff>
    </xdr:from>
    <xdr:to>
      <xdr:col>72</xdr:col>
      <xdr:colOff>38100</xdr:colOff>
      <xdr:row>79</xdr:row>
      <xdr:rowOff>39091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30218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127558</xdr:rowOff>
    </xdr:from>
    <xdr:to>
      <xdr:col>67</xdr:col>
      <xdr:colOff>101600</xdr:colOff>
      <xdr:row>79</xdr:row>
      <xdr:rowOff>57708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48835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9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72073</xdr:rowOff>
    </xdr:from>
    <xdr:to>
      <xdr:col>85</xdr:col>
      <xdr:colOff>127000</xdr:colOff>
      <xdr:row>97</xdr:row>
      <xdr:rowOff>77922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02723"/>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77922</xdr:rowOff>
    </xdr:from>
    <xdr:to>
      <xdr:col>81</xdr:col>
      <xdr:colOff>50800</xdr:colOff>
      <xdr:row>97</xdr:row>
      <xdr:rowOff>91866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0857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91866</xdr:rowOff>
    </xdr:from>
    <xdr:to>
      <xdr:col>76</xdr:col>
      <xdr:colOff>114300</xdr:colOff>
      <xdr:row>97</xdr:row>
      <xdr:rowOff>111001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22516"/>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111001</xdr:rowOff>
    </xdr:from>
    <xdr:to>
      <xdr:col>71</xdr:col>
      <xdr:colOff>177800</xdr:colOff>
      <xdr:row>97</xdr:row>
      <xdr:rowOff>117235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41651"/>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21273</xdr:rowOff>
    </xdr:from>
    <xdr:to>
      <xdr:col>85</xdr:col>
      <xdr:colOff>177800</xdr:colOff>
      <xdr:row>97</xdr:row>
      <xdr:rowOff>122873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44150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27122</xdr:rowOff>
    </xdr:from>
    <xdr:to>
      <xdr:col>81</xdr:col>
      <xdr:colOff>101600</xdr:colOff>
      <xdr:row>97</xdr:row>
      <xdr:rowOff>128722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145249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41066</xdr:rowOff>
    </xdr:from>
    <xdr:to>
      <xdr:col>76</xdr:col>
      <xdr:colOff>165100</xdr:colOff>
      <xdr:row>97</xdr:row>
      <xdr:rowOff>142666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159193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60201</xdr:rowOff>
    </xdr:from>
    <xdr:to>
      <xdr:col>72</xdr:col>
      <xdr:colOff>38100</xdr:colOff>
      <xdr:row>97</xdr:row>
      <xdr:rowOff>161801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66435</xdr:rowOff>
    </xdr:from>
    <xdr:to>
      <xdr:col>67</xdr:col>
      <xdr:colOff>101600</xdr:colOff>
      <xdr:row>97</xdr:row>
      <xdr:rowOff>168035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13112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118,993</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円となっており、類似団体内で高い水準となっている。除排雪経費が類似団体と比べ多額なことや、社会資本総合整備交付金を活用した道路改良事業などを行っていることが大きな要因となっている。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また、公債費についても住民一人当たり</a:t>
          </a:r>
          <a:r>
            <a:rPr kumimoji="1" lang="en-US" altLang="ja-JP" sz="1300">
              <a:latin typeface="ＭＳ Ｐゴシック" panose="020B0600070205080204" pitchFamily="50" charset="-128"/>
              <a:ea typeface="ＭＳ Ｐゴシック" panose="020B0600070205080204" pitchFamily="50" charset="-128"/>
            </a:rPr>
            <a:t>104,583</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年度に実施した市民文化ホール建設事業、平成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年度から令和元年度に実施した新博物館建設事業等の合併特例債を活用した事業に係る地方債の元利償還により、公債費負担が大きくなっているためである。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令和５年度は少雪であったため、約２億５千万円積み増した。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歳入歳出差引額が増加したことにより、実質収支額が増加した。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単年度収支が減となったため</a:t>
          </a:r>
          <a:r>
            <a:rPr kumimoji="1" lang="en-US" altLang="ja-JP" sz="1100">
              <a:latin typeface="ＭＳ ゴシック" pitchFamily="49" charset="-128"/>
              <a:ea typeface="ＭＳ ゴシック" pitchFamily="49" charset="-128"/>
            </a:rPr>
            <a:t>1.13</a:t>
          </a:r>
          <a:r>
            <a:rPr kumimoji="1" lang="ja-JP" altLang="en-US" sz="11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これまで赤字となった会計は無い状況である。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今後も赤字となる会計は予定していない。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臨時財政対策債の償還、合併特例債を活用した大型建設事業の元金償還により高い水準にある。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また、広範囲にわたる簡易水道・下水道整備等の生活基盤整備による公営企業債の元利償還金に対する繰出金が増となった。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合併特例債等の交付税措置率の高い優良債の償還が進んだことにより算入公債費が減となった。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実質公債費比率は今後数年同水準で推移していく見込みである。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地方債の現在高は合併特例事業債の現在高が減少したことにより減となっている。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合併特例事業債の現在高が減少したことにより、算入見込額が減となった。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新潟県十日町市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百万円の増となり、基金総額としては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財政調整基金は一定額を確保し、その他特定目的基金については、必要額の取崩を行い、基金の使途に沿った事業への充当を行う。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信濃川河川環境の良好な維持向上、また、環境との調和及び共生に資する地域づくり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地域住民の連帯の強化又は地域の振興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多様な人々の社会的投資を具体化することにより、個性ある街づくりに資することを目的とする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次代を担う子どもを安心して産み、健やかな成長と豊かな心を育む環境づくりおよびその他の少子化対策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十日町市大地の芸術祭基金　大地の芸術祭の運営並びに作品の制作および維持管理の資金に充てることを目的とする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左記基金の使途にあてはまる事業へ充当するために取り崩したもの。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左記基金の使途にあてはまる事業へ充当するために取り崩したもの。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ふるさと納税制度による寄附が好調だったことによる増。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左記基金の使途にあてはまる事業へ充当するために取り崩したもの。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十日町市大地の芸術祭基金　大地の芸術祭関連事業にて前年度に生じた収入を積み立てたことによる増。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その他特定目的金については、令和６年度末までに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百万円を取り崩す見込みである。その後、令和８年度までに、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百万円をそれぞれの基金使途に当てはまる事業へ充当し、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財政調整基金の増加は、少雪により財政調整基金の積み増しをおこなったため。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災害などの非常時に備えるため、一定額を確保するとともに、年度間の財源調整のために取り崩しを行う。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経済事情の著しい変動その他の理由により、財源が不足する場合に、市債の償還に充てる。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37235105</v>
      </c>
      <c r="BO4" s="371"/>
      <c r="BP4" s="371"/>
      <c r="BQ4" s="371"/>
      <c r="BR4" s="371"/>
      <c r="BS4" s="371"/>
      <c r="BT4" s="371"/>
      <c r="BU4" s="372"/>
      <c r="BV4" s="370">
        <v>38413309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9.1</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35216689</v>
      </c>
      <c r="BO5" s="408"/>
      <c r="BP5" s="408"/>
      <c r="BQ5" s="408"/>
      <c r="BR5" s="408"/>
      <c r="BS5" s="408"/>
      <c r="BT5" s="408"/>
      <c r="BU5" s="409"/>
      <c r="BV5" s="407">
        <v>36567858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95.7</v>
      </c>
      <c r="CU5" s="405"/>
      <c r="CV5" s="405"/>
      <c r="CW5" s="405"/>
      <c r="CX5" s="405"/>
      <c r="CY5" s="405"/>
      <c r="CZ5" s="405"/>
      <c r="DA5" s="406"/>
      <c r="DB5" s="404">
        <v>95.7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2018416</v>
      </c>
      <c r="BO6" s="408"/>
      <c r="BP6" s="408"/>
      <c r="BQ6" s="408"/>
      <c r="BR6" s="408"/>
      <c r="BS6" s="408"/>
      <c r="BT6" s="408"/>
      <c r="BU6" s="409"/>
      <c r="BV6" s="407">
        <v>1845451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96.2</v>
      </c>
      <c r="CU6" s="445"/>
      <c r="CV6" s="445"/>
      <c r="CW6" s="445"/>
      <c r="CX6" s="445"/>
      <c r="CY6" s="445"/>
      <c r="CZ6" s="445"/>
      <c r="DA6" s="446"/>
      <c r="DB6" s="444">
        <v>96.8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199113</v>
      </c>
      <c r="BO7" s="408"/>
      <c r="BP7" s="408"/>
      <c r="BQ7" s="408"/>
      <c r="BR7" s="408"/>
      <c r="BS7" s="408"/>
      <c r="BT7" s="408"/>
      <c r="BU7" s="409"/>
      <c r="BV7" s="407">
        <v>88530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19916321</v>
      </c>
      <c r="CU7" s="408"/>
      <c r="CV7" s="408"/>
      <c r="CW7" s="408"/>
      <c r="CX7" s="408"/>
      <c r="CY7" s="408"/>
      <c r="CZ7" s="408"/>
      <c r="DA7" s="409"/>
      <c r="DB7" s="407">
        <v>19852331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1819303</v>
      </c>
      <c r="BO8" s="408"/>
      <c r="BP8" s="408"/>
      <c r="BQ8" s="408"/>
      <c r="BR8" s="408"/>
      <c r="BS8" s="408"/>
      <c r="BT8" s="408"/>
      <c r="BU8" s="409"/>
      <c r="BV8" s="407">
        <v>1756921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49820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62382</v>
      </c>
      <c r="BO9" s="408"/>
      <c r="BP9" s="408"/>
      <c r="BQ9" s="408"/>
      <c r="BR9" s="408"/>
      <c r="BS9" s="408"/>
      <c r="BT9" s="408"/>
      <c r="BU9" s="409"/>
      <c r="BV9" s="407">
        <v>452691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19.5</v>
      </c>
      <c r="CU9" s="405"/>
      <c r="CV9" s="405"/>
      <c r="CW9" s="405"/>
      <c r="CX9" s="405"/>
      <c r="CY9" s="405"/>
      <c r="CZ9" s="405"/>
      <c r="DA9" s="406"/>
      <c r="DB9" s="404">
        <v>19.8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54917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501528</v>
      </c>
      <c r="BO10" s="408"/>
      <c r="BP10" s="408"/>
      <c r="BQ10" s="408"/>
      <c r="BR10" s="408"/>
      <c r="BS10" s="408"/>
      <c r="BT10" s="408"/>
      <c r="BU10" s="409"/>
      <c r="BV10" s="407">
        <v>89750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38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48128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244394</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47780</v>
      </c>
      <c r="S13" s="492"/>
      <c r="T13" s="492"/>
      <c r="U13" s="492"/>
      <c r="V13" s="493"/>
      <c r="W13" s="423" t="s">
        <v>131</v>
      </c>
      <c r="X13" s="424"/>
      <c r="Y13" s="424"/>
      <c r="Z13" s="424"/>
      <c r="AA13" s="424"/>
      <c r="AB13" s="414"/>
      <c r="AC13" s="458">
        <v>2842</v>
      </c>
      <c r="AD13" s="459"/>
      <c r="AE13" s="459"/>
      <c r="AF13" s="459"/>
      <c r="AG13" s="501"/>
      <c r="AH13" s="458">
        <v>3244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319516</v>
      </c>
      <c r="BO13" s="408"/>
      <c r="BP13" s="408"/>
      <c r="BQ13" s="408"/>
      <c r="BR13" s="408"/>
      <c r="BS13" s="408"/>
      <c r="BT13" s="408"/>
      <c r="BU13" s="409"/>
      <c r="BV13" s="407">
        <v>542479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13.7</v>
      </c>
      <c r="CU13" s="405"/>
      <c r="CV13" s="405"/>
      <c r="CW13" s="405"/>
      <c r="CX13" s="405"/>
      <c r="CY13" s="405"/>
      <c r="CZ13" s="405"/>
      <c r="DA13" s="406"/>
      <c r="DB13" s="404">
        <v>12.6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49172</v>
      </c>
      <c r="S14" s="492"/>
      <c r="T14" s="492"/>
      <c r="U14" s="492"/>
      <c r="V14" s="493"/>
      <c r="W14" s="397"/>
      <c r="X14" s="398"/>
      <c r="Y14" s="398"/>
      <c r="Z14" s="398"/>
      <c r="AA14" s="398"/>
      <c r="AB14" s="387"/>
      <c r="AC14" s="494">
        <v>11</v>
      </c>
      <c r="AD14" s="495"/>
      <c r="AE14" s="495"/>
      <c r="AF14" s="495"/>
      <c r="AG14" s="496"/>
      <c r="AH14" s="494">
        <v>11.5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92.7</v>
      </c>
      <c r="CU14" s="506"/>
      <c r="CV14" s="506"/>
      <c r="CW14" s="506"/>
      <c r="CX14" s="506"/>
      <c r="CY14" s="506"/>
      <c r="CZ14" s="506"/>
      <c r="DA14" s="507"/>
      <c r="DB14" s="505">
        <v>101.9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48853</v>
      </c>
      <c r="S15" s="492"/>
      <c r="T15" s="492"/>
      <c r="U15" s="492"/>
      <c r="V15" s="493"/>
      <c r="W15" s="423" t="s">
        <v>137</v>
      </c>
      <c r="X15" s="424"/>
      <c r="Y15" s="424"/>
      <c r="Z15" s="424"/>
      <c r="AA15" s="424"/>
      <c r="AB15" s="414"/>
      <c r="AC15" s="458">
        <v>7562</v>
      </c>
      <c r="AD15" s="459"/>
      <c r="AE15" s="459"/>
      <c r="AF15" s="459"/>
      <c r="AG15" s="501"/>
      <c r="AH15" s="458">
        <v>8755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6112585</v>
      </c>
      <c r="BO15" s="371"/>
      <c r="BP15" s="371"/>
      <c r="BQ15" s="371"/>
      <c r="BR15" s="371"/>
      <c r="BS15" s="371"/>
      <c r="BT15" s="371"/>
      <c r="BU15" s="372"/>
      <c r="BV15" s="370">
        <v>5963230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29.3</v>
      </c>
      <c r="AD16" s="495"/>
      <c r="AE16" s="495"/>
      <c r="AF16" s="495"/>
      <c r="AG16" s="496"/>
      <c r="AH16" s="494">
        <v>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18287805</v>
      </c>
      <c r="BO16" s="408"/>
      <c r="BP16" s="408"/>
      <c r="BQ16" s="408"/>
      <c r="BR16" s="408"/>
      <c r="BS16" s="408"/>
      <c r="BT16" s="408"/>
      <c r="BU16" s="409"/>
      <c r="BV16" s="407">
        <v>18112949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15394</v>
      </c>
      <c r="AD17" s="459"/>
      <c r="AE17" s="459"/>
      <c r="AF17" s="459"/>
      <c r="AG17" s="501"/>
      <c r="AH17" s="458">
        <v>16218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7652857</v>
      </c>
      <c r="BO17" s="408"/>
      <c r="BP17" s="408"/>
      <c r="BQ17" s="408"/>
      <c r="BR17" s="408"/>
      <c r="BS17" s="408"/>
      <c r="BT17" s="408"/>
      <c r="BU17" s="409"/>
      <c r="BV17" s="407">
        <v>7478771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590.39</v>
      </c>
      <c r="M18" s="531"/>
      <c r="N18" s="531"/>
      <c r="O18" s="531"/>
      <c r="P18" s="531"/>
      <c r="Q18" s="531"/>
      <c r="R18" s="532"/>
      <c r="S18" s="532"/>
      <c r="T18" s="532"/>
      <c r="U18" s="532"/>
      <c r="V18" s="533"/>
      <c r="W18" s="425"/>
      <c r="X18" s="426"/>
      <c r="Y18" s="426"/>
      <c r="Z18" s="426"/>
      <c r="AA18" s="426"/>
      <c r="AB18" s="417"/>
      <c r="AC18" s="534">
        <v>59.7</v>
      </c>
      <c r="AD18" s="535"/>
      <c r="AE18" s="535"/>
      <c r="AF18" s="535"/>
      <c r="AG18" s="536"/>
      <c r="AH18" s="534">
        <v>57.5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19203732</v>
      </c>
      <c r="BO18" s="408"/>
      <c r="BP18" s="408"/>
      <c r="BQ18" s="408"/>
      <c r="BR18" s="408"/>
      <c r="BS18" s="408"/>
      <c r="BT18" s="408"/>
      <c r="BU18" s="409"/>
      <c r="BV18" s="407">
        <v>19261084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25507897</v>
      </c>
      <c r="BO19" s="408"/>
      <c r="BP19" s="408"/>
      <c r="BQ19" s="408"/>
      <c r="BR19" s="408"/>
      <c r="BS19" s="408"/>
      <c r="BT19" s="408"/>
      <c r="BU19" s="409"/>
      <c r="BV19" s="407">
        <v>25011884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18012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42346022</v>
      </c>
      <c r="BO22" s="371"/>
      <c r="BP22" s="371"/>
      <c r="BQ22" s="371"/>
      <c r="BR22" s="371"/>
      <c r="BS22" s="371"/>
      <c r="BT22" s="371"/>
      <c r="BU22" s="372"/>
      <c r="BV22" s="370">
        <v>44852338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29996300</v>
      </c>
      <c r="BO23" s="408"/>
      <c r="BP23" s="408"/>
      <c r="BQ23" s="408"/>
      <c r="BR23" s="408"/>
      <c r="BS23" s="408"/>
      <c r="BT23" s="408"/>
      <c r="BU23" s="409"/>
      <c r="BV23" s="407">
        <v>30696944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8332</v>
      </c>
      <c r="R24" s="459"/>
      <c r="S24" s="459"/>
      <c r="T24" s="459"/>
      <c r="U24" s="459"/>
      <c r="V24" s="501"/>
      <c r="W24" s="553"/>
      <c r="X24" s="554"/>
      <c r="Y24" s="555"/>
      <c r="Z24" s="457" t="s">
        <v>162</v>
      </c>
      <c r="AA24" s="437"/>
      <c r="AB24" s="437"/>
      <c r="AC24" s="437"/>
      <c r="AD24" s="437"/>
      <c r="AE24" s="437"/>
      <c r="AF24" s="437"/>
      <c r="AG24" s="438"/>
      <c r="AH24" s="458">
        <v>438</v>
      </c>
      <c r="AI24" s="459"/>
      <c r="AJ24" s="459"/>
      <c r="AK24" s="459"/>
      <c r="AL24" s="501"/>
      <c r="AM24" s="458">
        <v>1355172</v>
      </c>
      <c r="AN24" s="459"/>
      <c r="AO24" s="459"/>
      <c r="AP24" s="459"/>
      <c r="AQ24" s="459"/>
      <c r="AR24" s="501"/>
      <c r="AS24" s="458">
        <v>3094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31952935</v>
      </c>
      <c r="BO24" s="408"/>
      <c r="BP24" s="408"/>
      <c r="BQ24" s="408"/>
      <c r="BR24" s="408"/>
      <c r="BS24" s="408"/>
      <c r="BT24" s="408"/>
      <c r="BU24" s="409"/>
      <c r="BV24" s="407">
        <v>33361339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6499</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1544702</v>
      </c>
      <c r="BO25" s="371"/>
      <c r="BP25" s="371"/>
      <c r="BQ25" s="371"/>
      <c r="BR25" s="371"/>
      <c r="BS25" s="371"/>
      <c r="BT25" s="371"/>
      <c r="BU25" s="372"/>
      <c r="BV25" s="370">
        <v>2265884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5927</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48433</v>
      </c>
      <c r="AN26" s="459"/>
      <c r="AO26" s="459"/>
      <c r="AP26" s="459"/>
      <c r="AQ26" s="459"/>
      <c r="AR26" s="501"/>
      <c r="AS26" s="458">
        <v>2849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3920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21505</v>
      </c>
      <c r="AN27" s="459"/>
      <c r="AO27" s="459"/>
      <c r="AP27" s="459"/>
      <c r="AQ27" s="459"/>
      <c r="AR27" s="501"/>
      <c r="AS27" s="458">
        <v>4301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280000</v>
      </c>
      <c r="BO27" s="527"/>
      <c r="BP27" s="527"/>
      <c r="BQ27" s="527"/>
      <c r="BR27" s="527"/>
      <c r="BS27" s="527"/>
      <c r="BT27" s="527"/>
      <c r="BU27" s="528"/>
      <c r="BV27" s="526">
        <v>280000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3160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2517238</v>
      </c>
      <c r="BO28" s="371"/>
      <c r="BP28" s="371"/>
      <c r="BQ28" s="371"/>
      <c r="BR28" s="371"/>
      <c r="BS28" s="371"/>
      <c r="BT28" s="371"/>
      <c r="BU28" s="372"/>
      <c r="BV28" s="370">
        <v>2260104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22</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443</v>
      </c>
      <c r="AI29" s="459"/>
      <c r="AJ29" s="459"/>
      <c r="AK29" s="459"/>
      <c r="AL29" s="501"/>
      <c r="AM29" s="458">
        <v>1376677</v>
      </c>
      <c r="AN29" s="459"/>
      <c r="AO29" s="459"/>
      <c r="AP29" s="459"/>
      <c r="AQ29" s="459"/>
      <c r="AR29" s="501"/>
      <c r="AS29" s="458">
        <v>3108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300251</v>
      </c>
      <c r="BO29" s="408"/>
      <c r="BP29" s="408"/>
      <c r="BQ29" s="408"/>
      <c r="BR29" s="408"/>
      <c r="BS29" s="408"/>
      <c r="BT29" s="408"/>
      <c r="BU29" s="409"/>
      <c r="BV29" s="407">
        <v>300188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5113147</v>
      </c>
      <c r="BO30" s="527"/>
      <c r="BP30" s="527"/>
      <c r="BQ30" s="527"/>
      <c r="BR30" s="527"/>
      <c r="BS30" s="527"/>
      <c r="BT30" s="527"/>
      <c r="BU30" s="528"/>
      <c r="BV30" s="526">
        <v>5106274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IF('各会計、関係団体の財政状況及び健全化判断比率'!B36="","",'各会計、関係団体の財政状況及び健全化判断比率'!B36)</f>
        <v>松之山温泉配湯事業特別会計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津南地域衛生施設組合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当間高原開発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魚沼地区障害福祉組合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オスポック</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十日町地域広域事務組合
　【一般会計】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まちづくり川西</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十日町地域広域事務組合
　【家畜指導診療所特別会計】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中里地域開発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訪問看護事業特別会計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新潟県市町村総合事務組合
　【一般会計】</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なかさと</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新潟県市町村総合事務組合
　【職員退職手当支給事業特別会計】</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松代総合開発</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新潟県市町村総合事務組合
　【消防団員等公務災害補償事業特別会計】</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松之山農業担い手公社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新潟県市町村総合事務組合
　【消防賞じゅつ金支給事業特別会計】</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湯米心まつのやま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新潟県市町村総合事務組合
　【非常勤職員公務災害補償等特別会計】</v>
      </c>
      <c r="BZ42" s="598"/>
      <c r="CA42" s="598"/>
      <c r="CB42" s="598"/>
      <c r="CC42" s="598"/>
      <c r="CD42" s="598"/>
      <c r="CE42" s="598"/>
      <c r="CF42" s="598"/>
      <c r="CG42" s="598"/>
      <c r="CH42" s="598"/>
      <c r="CI42" s="598"/>
      <c r="CJ42" s="598"/>
      <c r="CK42" s="598"/>
      <c r="CL42" s="598"/>
      <c r="CM42" s="598"/>
      <c r="CN42" s="181"/>
      <c r="CO42" s="597">
        <f t="shared" si="3"/>
        <v>29</v>
      </c>
      <c r="CP42" s="597"/>
      <c r="CQ42" s="598" t="str">
        <f>IF('各会計、関係団体の財政状況及び健全化判断比率'!BS15="","",'各会計、関係団体の財政状況及び健全化判断比率'!BS15)</f>
        <v>十日町地域地場産業振興センター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新潟県市町村総合事務組合
　【交通災害共済事業特別会計】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tlkFLQcAuFBbqPpfj5U7HOQjPJUM3ilbiIFRw30OByTXbAEYNLDdedRQco5M/3bwCPHgb6aEVUr+plFFWzfDA==" saltValue="Zx1t4kO3CdGFN4L4/5IC6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6052883</v>
      </c>
      <c r="S5" s="613"/>
      <c r="T5" s="613"/>
      <c r="U5" s="613"/>
      <c r="V5" s="613"/>
      <c r="W5" s="613"/>
      <c r="X5" s="613"/>
      <c r="Y5" s="614"/>
      <c r="Z5" s="615">
        <v>16.3</v>
      </c>
      <c r="AA5" s="615"/>
      <c r="AB5" s="615"/>
      <c r="AC5" s="615"/>
      <c r="AD5" s="616">
        <v>5925752</v>
      </c>
      <c r="AE5" s="616"/>
      <c r="AF5" s="616"/>
      <c r="AG5" s="616"/>
      <c r="AH5" s="616"/>
      <c r="AI5" s="616"/>
      <c r="AJ5" s="616"/>
      <c r="AK5" s="616"/>
      <c r="AL5" s="617">
        <v>29.7</v>
      </c>
      <c r="AM5" s="618"/>
      <c r="AN5" s="618"/>
      <c r="AO5" s="619"/>
      <c r="AP5" s="609" t="s">
        <v>216</v>
      </c>
      <c r="AQ5" s="610"/>
      <c r="AR5" s="610"/>
      <c r="AS5" s="610"/>
      <c r="AT5" s="610"/>
      <c r="AU5" s="610"/>
      <c r="AV5" s="610"/>
      <c r="AW5" s="610"/>
      <c r="AX5" s="610"/>
      <c r="AY5" s="610"/>
      <c r="AZ5" s="610"/>
      <c r="BA5" s="610"/>
      <c r="BB5" s="610"/>
      <c r="BC5" s="610"/>
      <c r="BD5" s="610"/>
      <c r="BE5" s="610"/>
      <c r="BF5" s="611"/>
      <c r="BG5" s="623">
        <v>5847940</v>
      </c>
      <c r="BH5" s="624"/>
      <c r="BI5" s="624"/>
      <c r="BJ5" s="624"/>
      <c r="BK5" s="624"/>
      <c r="BL5" s="624"/>
      <c r="BM5" s="624"/>
      <c r="BN5" s="625"/>
      <c r="BO5" s="626">
        <v>96.6</v>
      </c>
      <c r="BP5" s="626"/>
      <c r="BQ5" s="626"/>
      <c r="BR5" s="626"/>
      <c r="BS5" s="627">
        <v>32395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319952</v>
      </c>
      <c r="S6" s="624"/>
      <c r="T6" s="624"/>
      <c r="U6" s="624"/>
      <c r="V6" s="624"/>
      <c r="W6" s="624"/>
      <c r="X6" s="624"/>
      <c r="Y6" s="625"/>
      <c r="Z6" s="626">
        <v>0.9</v>
      </c>
      <c r="AA6" s="626"/>
      <c r="AB6" s="626"/>
      <c r="AC6" s="626"/>
      <c r="AD6" s="627">
        <v>319952</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5847940</v>
      </c>
      <c r="BH6" s="624"/>
      <c r="BI6" s="624"/>
      <c r="BJ6" s="624"/>
      <c r="BK6" s="624"/>
      <c r="BL6" s="624"/>
      <c r="BM6" s="624"/>
      <c r="BN6" s="625"/>
      <c r="BO6" s="626">
        <v>96.6</v>
      </c>
      <c r="BP6" s="626"/>
      <c r="BQ6" s="626"/>
      <c r="BR6" s="626"/>
      <c r="BS6" s="627">
        <v>32395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195709</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195709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1193</v>
      </c>
      <c r="S7" s="624"/>
      <c r="T7" s="624"/>
      <c r="U7" s="624"/>
      <c r="V7" s="624"/>
      <c r="W7" s="624"/>
      <c r="X7" s="624"/>
      <c r="Y7" s="625"/>
      <c r="Z7" s="626">
        <v>0</v>
      </c>
      <c r="AA7" s="626"/>
      <c r="AB7" s="626"/>
      <c r="AC7" s="626"/>
      <c r="AD7" s="627">
        <v>1193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2180082</v>
      </c>
      <c r="BH7" s="624"/>
      <c r="BI7" s="624"/>
      <c r="BJ7" s="624"/>
      <c r="BK7" s="624"/>
      <c r="BL7" s="624"/>
      <c r="BM7" s="624"/>
      <c r="BN7" s="625"/>
      <c r="BO7" s="626">
        <v>36</v>
      </c>
      <c r="BP7" s="626"/>
      <c r="BQ7" s="626"/>
      <c r="BR7" s="626"/>
      <c r="BS7" s="627">
        <v>32395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3968734</v>
      </c>
      <c r="CS7" s="624"/>
      <c r="CT7" s="624"/>
      <c r="CU7" s="624"/>
      <c r="CV7" s="624"/>
      <c r="CW7" s="624"/>
      <c r="CX7" s="624"/>
      <c r="CY7" s="625"/>
      <c r="CZ7" s="626">
        <v>11.3</v>
      </c>
      <c r="DA7" s="626"/>
      <c r="DB7" s="626"/>
      <c r="DC7" s="626"/>
      <c r="DD7" s="632">
        <v>32129</v>
      </c>
      <c r="DE7" s="624"/>
      <c r="DF7" s="624"/>
      <c r="DG7" s="624"/>
      <c r="DH7" s="624"/>
      <c r="DI7" s="624"/>
      <c r="DJ7" s="624"/>
      <c r="DK7" s="624"/>
      <c r="DL7" s="624"/>
      <c r="DM7" s="624"/>
      <c r="DN7" s="624"/>
      <c r="DO7" s="624"/>
      <c r="DP7" s="625"/>
      <c r="DQ7" s="632">
        <v>2703251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27388</v>
      </c>
      <c r="S8" s="624"/>
      <c r="T8" s="624"/>
      <c r="U8" s="624"/>
      <c r="V8" s="624"/>
      <c r="W8" s="624"/>
      <c r="X8" s="624"/>
      <c r="Y8" s="625"/>
      <c r="Z8" s="626">
        <v>0.1</v>
      </c>
      <c r="AA8" s="626"/>
      <c r="AB8" s="626"/>
      <c r="AC8" s="626"/>
      <c r="AD8" s="627">
        <v>27388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88386</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9254077</v>
      </c>
      <c r="CS8" s="624"/>
      <c r="CT8" s="624"/>
      <c r="CU8" s="624"/>
      <c r="CV8" s="624"/>
      <c r="CW8" s="624"/>
      <c r="CX8" s="624"/>
      <c r="CY8" s="625"/>
      <c r="CZ8" s="626">
        <v>26.3</v>
      </c>
      <c r="DA8" s="626"/>
      <c r="DB8" s="626"/>
      <c r="DC8" s="626"/>
      <c r="DD8" s="632">
        <v>27651</v>
      </c>
      <c r="DE8" s="624"/>
      <c r="DF8" s="624"/>
      <c r="DG8" s="624"/>
      <c r="DH8" s="624"/>
      <c r="DI8" s="624"/>
      <c r="DJ8" s="624"/>
      <c r="DK8" s="624"/>
      <c r="DL8" s="624"/>
      <c r="DM8" s="624"/>
      <c r="DN8" s="624"/>
      <c r="DO8" s="624"/>
      <c r="DP8" s="625"/>
      <c r="DQ8" s="632">
        <v>5453323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29436</v>
      </c>
      <c r="S9" s="624"/>
      <c r="T9" s="624"/>
      <c r="U9" s="624"/>
      <c r="V9" s="624"/>
      <c r="W9" s="624"/>
      <c r="X9" s="624"/>
      <c r="Y9" s="625"/>
      <c r="Z9" s="626">
        <v>0.1</v>
      </c>
      <c r="AA9" s="626"/>
      <c r="AB9" s="626"/>
      <c r="AC9" s="626"/>
      <c r="AD9" s="627">
        <v>29436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1847877</v>
      </c>
      <c r="BH9" s="624"/>
      <c r="BI9" s="624"/>
      <c r="BJ9" s="624"/>
      <c r="BK9" s="624"/>
      <c r="BL9" s="624"/>
      <c r="BM9" s="624"/>
      <c r="BN9" s="625"/>
      <c r="BO9" s="626">
        <v>30.5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2730409</v>
      </c>
      <c r="CS9" s="624"/>
      <c r="CT9" s="624"/>
      <c r="CU9" s="624"/>
      <c r="CV9" s="624"/>
      <c r="CW9" s="624"/>
      <c r="CX9" s="624"/>
      <c r="CY9" s="625"/>
      <c r="CZ9" s="626">
        <v>7.8</v>
      </c>
      <c r="DA9" s="626"/>
      <c r="DB9" s="626"/>
      <c r="DC9" s="626"/>
      <c r="DD9" s="632">
        <v>322267</v>
      </c>
      <c r="DE9" s="624"/>
      <c r="DF9" s="624"/>
      <c r="DG9" s="624"/>
      <c r="DH9" s="624"/>
      <c r="DI9" s="624"/>
      <c r="DJ9" s="624"/>
      <c r="DK9" s="624"/>
      <c r="DL9" s="624"/>
      <c r="DM9" s="624"/>
      <c r="DN9" s="624"/>
      <c r="DO9" s="624"/>
      <c r="DP9" s="625"/>
      <c r="DQ9" s="632">
        <v>2002699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130313</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33210</v>
      </c>
      <c r="CS10" s="624"/>
      <c r="CT10" s="624"/>
      <c r="CU10" s="624"/>
      <c r="CV10" s="624"/>
      <c r="CW10" s="624"/>
      <c r="CX10" s="624"/>
      <c r="CY10" s="625"/>
      <c r="CZ10" s="626">
        <v>0.1</v>
      </c>
      <c r="DA10" s="626"/>
      <c r="DB10" s="626"/>
      <c r="DC10" s="626"/>
      <c r="DD10" s="632">
        <v>288</v>
      </c>
      <c r="DE10" s="624"/>
      <c r="DF10" s="624"/>
      <c r="DG10" s="624"/>
      <c r="DH10" s="624"/>
      <c r="DI10" s="624"/>
      <c r="DJ10" s="624"/>
      <c r="DK10" s="624"/>
      <c r="DL10" s="624"/>
      <c r="DM10" s="624"/>
      <c r="DN10" s="624"/>
      <c r="DO10" s="624"/>
      <c r="DP10" s="625"/>
      <c r="DQ10" s="632">
        <v>32434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1264611</v>
      </c>
      <c r="S11" s="624"/>
      <c r="T11" s="624"/>
      <c r="U11" s="624"/>
      <c r="V11" s="624"/>
      <c r="W11" s="624"/>
      <c r="X11" s="624"/>
      <c r="Y11" s="625"/>
      <c r="Z11" s="628">
        <v>3.4</v>
      </c>
      <c r="AA11" s="629"/>
      <c r="AB11" s="629"/>
      <c r="AC11" s="635"/>
      <c r="AD11" s="632">
        <v>1264611</v>
      </c>
      <c r="AE11" s="624"/>
      <c r="AF11" s="624"/>
      <c r="AG11" s="624"/>
      <c r="AH11" s="624"/>
      <c r="AI11" s="624"/>
      <c r="AJ11" s="624"/>
      <c r="AK11" s="625"/>
      <c r="AL11" s="628">
        <v>6.3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113506</v>
      </c>
      <c r="BH11" s="624"/>
      <c r="BI11" s="624"/>
      <c r="BJ11" s="624"/>
      <c r="BK11" s="624"/>
      <c r="BL11" s="624"/>
      <c r="BM11" s="624"/>
      <c r="BN11" s="625"/>
      <c r="BO11" s="626">
        <v>1.9</v>
      </c>
      <c r="BP11" s="626"/>
      <c r="BQ11" s="626"/>
      <c r="BR11" s="626"/>
      <c r="BS11" s="627">
        <v>32395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1778560</v>
      </c>
      <c r="CS11" s="624"/>
      <c r="CT11" s="624"/>
      <c r="CU11" s="624"/>
      <c r="CV11" s="624"/>
      <c r="CW11" s="624"/>
      <c r="CX11" s="624"/>
      <c r="CY11" s="625"/>
      <c r="CZ11" s="626">
        <v>5.0999999999999996</v>
      </c>
      <c r="DA11" s="626"/>
      <c r="DB11" s="626"/>
      <c r="DC11" s="626"/>
      <c r="DD11" s="632">
        <v>247426</v>
      </c>
      <c r="DE11" s="624"/>
      <c r="DF11" s="624"/>
      <c r="DG11" s="624"/>
      <c r="DH11" s="624"/>
      <c r="DI11" s="624"/>
      <c r="DJ11" s="624"/>
      <c r="DK11" s="624"/>
      <c r="DL11" s="624"/>
      <c r="DM11" s="624"/>
      <c r="DN11" s="624"/>
      <c r="DO11" s="624"/>
      <c r="DP11" s="625"/>
      <c r="DQ11" s="632">
        <v>822412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13486</v>
      </c>
      <c r="S12" s="624"/>
      <c r="T12" s="624"/>
      <c r="U12" s="624"/>
      <c r="V12" s="624"/>
      <c r="W12" s="624"/>
      <c r="X12" s="624"/>
      <c r="Y12" s="625"/>
      <c r="Z12" s="626">
        <v>0</v>
      </c>
      <c r="AA12" s="626"/>
      <c r="AB12" s="626"/>
      <c r="AC12" s="626"/>
      <c r="AD12" s="627">
        <v>13486</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3096682</v>
      </c>
      <c r="BH12" s="624"/>
      <c r="BI12" s="624"/>
      <c r="BJ12" s="624"/>
      <c r="BK12" s="624"/>
      <c r="BL12" s="624"/>
      <c r="BM12" s="624"/>
      <c r="BN12" s="625"/>
      <c r="BO12" s="626">
        <v>51.2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1741794</v>
      </c>
      <c r="CS12" s="624"/>
      <c r="CT12" s="624"/>
      <c r="CU12" s="624"/>
      <c r="CV12" s="624"/>
      <c r="CW12" s="624"/>
      <c r="CX12" s="624"/>
      <c r="CY12" s="625"/>
      <c r="CZ12" s="626">
        <v>4.9000000000000004</v>
      </c>
      <c r="DA12" s="626"/>
      <c r="DB12" s="626"/>
      <c r="DC12" s="626"/>
      <c r="DD12" s="632">
        <v>207942</v>
      </c>
      <c r="DE12" s="624"/>
      <c r="DF12" s="624"/>
      <c r="DG12" s="624"/>
      <c r="DH12" s="624"/>
      <c r="DI12" s="624"/>
      <c r="DJ12" s="624"/>
      <c r="DK12" s="624"/>
      <c r="DL12" s="624"/>
      <c r="DM12" s="624"/>
      <c r="DN12" s="624"/>
      <c r="DO12" s="624"/>
      <c r="DP12" s="625"/>
      <c r="DQ12" s="632">
        <v>997447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3091603</v>
      </c>
      <c r="BH13" s="624"/>
      <c r="BI13" s="624"/>
      <c r="BJ13" s="624"/>
      <c r="BK13" s="624"/>
      <c r="BL13" s="624"/>
      <c r="BM13" s="624"/>
      <c r="BN13" s="625"/>
      <c r="BO13" s="626">
        <v>51.1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5726889</v>
      </c>
      <c r="CS13" s="624"/>
      <c r="CT13" s="624"/>
      <c r="CU13" s="624"/>
      <c r="CV13" s="624"/>
      <c r="CW13" s="624"/>
      <c r="CX13" s="624"/>
      <c r="CY13" s="625"/>
      <c r="CZ13" s="626">
        <v>16.3</v>
      </c>
      <c r="DA13" s="626"/>
      <c r="DB13" s="626"/>
      <c r="DC13" s="626"/>
      <c r="DD13" s="632">
        <v>2489454</v>
      </c>
      <c r="DE13" s="624"/>
      <c r="DF13" s="624"/>
      <c r="DG13" s="624"/>
      <c r="DH13" s="624"/>
      <c r="DI13" s="624"/>
      <c r="DJ13" s="624"/>
      <c r="DK13" s="624"/>
      <c r="DL13" s="624"/>
      <c r="DM13" s="624"/>
      <c r="DN13" s="624"/>
      <c r="DO13" s="624"/>
      <c r="DP13" s="625"/>
      <c r="DQ13" s="632">
        <v>2965554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2662</v>
      </c>
      <c r="S14" s="624"/>
      <c r="T14" s="624"/>
      <c r="U14" s="624"/>
      <c r="V14" s="624"/>
      <c r="W14" s="624"/>
      <c r="X14" s="624"/>
      <c r="Y14" s="625"/>
      <c r="Z14" s="626">
        <v>0</v>
      </c>
      <c r="AA14" s="626"/>
      <c r="AB14" s="626"/>
      <c r="AC14" s="626"/>
      <c r="AD14" s="627">
        <v>2662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230438</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1268457</v>
      </c>
      <c r="CS14" s="624"/>
      <c r="CT14" s="624"/>
      <c r="CU14" s="624"/>
      <c r="CV14" s="624"/>
      <c r="CW14" s="624"/>
      <c r="CX14" s="624"/>
      <c r="CY14" s="625"/>
      <c r="CZ14" s="626">
        <v>3.6</v>
      </c>
      <c r="DA14" s="626"/>
      <c r="DB14" s="626"/>
      <c r="DC14" s="626"/>
      <c r="DD14" s="632" t="s">
        <v>122</v>
      </c>
      <c r="DE14" s="624"/>
      <c r="DF14" s="624"/>
      <c r="DG14" s="624"/>
      <c r="DH14" s="624"/>
      <c r="DI14" s="624"/>
      <c r="DJ14" s="624"/>
      <c r="DK14" s="624"/>
      <c r="DL14" s="624"/>
      <c r="DM14" s="624"/>
      <c r="DN14" s="624"/>
      <c r="DO14" s="624"/>
      <c r="DP14" s="625"/>
      <c r="DQ14" s="632">
        <v>1261152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340738</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3470394</v>
      </c>
      <c r="CS15" s="624"/>
      <c r="CT15" s="624"/>
      <c r="CU15" s="624"/>
      <c r="CV15" s="624"/>
      <c r="CW15" s="624"/>
      <c r="CX15" s="624"/>
      <c r="CY15" s="625"/>
      <c r="CZ15" s="626">
        <v>9.9</v>
      </c>
      <c r="DA15" s="626"/>
      <c r="DB15" s="626"/>
      <c r="DC15" s="626"/>
      <c r="DD15" s="632">
        <v>749455</v>
      </c>
      <c r="DE15" s="624"/>
      <c r="DF15" s="624"/>
      <c r="DG15" s="624"/>
      <c r="DH15" s="624"/>
      <c r="DI15" s="624"/>
      <c r="DJ15" s="624"/>
      <c r="DK15" s="624"/>
      <c r="DL15" s="624"/>
      <c r="DM15" s="624"/>
      <c r="DN15" s="624"/>
      <c r="DO15" s="624"/>
      <c r="DP15" s="625"/>
      <c r="DQ15" s="632">
        <v>2073136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23711</v>
      </c>
      <c r="S16" s="624"/>
      <c r="T16" s="624"/>
      <c r="U16" s="624"/>
      <c r="V16" s="624"/>
      <c r="W16" s="624"/>
      <c r="X16" s="624"/>
      <c r="Y16" s="625"/>
      <c r="Z16" s="626">
        <v>0.1</v>
      </c>
      <c r="AA16" s="626"/>
      <c r="AB16" s="626"/>
      <c r="AC16" s="626"/>
      <c r="AD16" s="627">
        <v>23711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15099</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11475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110582</v>
      </c>
      <c r="S17" s="624"/>
      <c r="T17" s="624"/>
      <c r="U17" s="624"/>
      <c r="V17" s="624"/>
      <c r="W17" s="624"/>
      <c r="X17" s="624"/>
      <c r="Y17" s="625"/>
      <c r="Z17" s="626">
        <v>0.3</v>
      </c>
      <c r="AA17" s="626"/>
      <c r="AB17" s="626"/>
      <c r="AC17" s="626"/>
      <c r="AD17" s="627">
        <v>110582</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5033357</v>
      </c>
      <c r="CS17" s="624"/>
      <c r="CT17" s="624"/>
      <c r="CU17" s="624"/>
      <c r="CV17" s="624"/>
      <c r="CW17" s="624"/>
      <c r="CX17" s="624"/>
      <c r="CY17" s="625"/>
      <c r="CZ17" s="626">
        <v>14.3</v>
      </c>
      <c r="DA17" s="626"/>
      <c r="DB17" s="626"/>
      <c r="DC17" s="626"/>
      <c r="DD17" s="632" t="s">
        <v>122</v>
      </c>
      <c r="DE17" s="624"/>
      <c r="DF17" s="624"/>
      <c r="DG17" s="624"/>
      <c r="DH17" s="624"/>
      <c r="DI17" s="624"/>
      <c r="DJ17" s="624"/>
      <c r="DK17" s="624"/>
      <c r="DL17" s="624"/>
      <c r="DM17" s="624"/>
      <c r="DN17" s="624"/>
      <c r="DO17" s="624"/>
      <c r="DP17" s="625"/>
      <c r="DQ17" s="632">
        <v>4970889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30164</v>
      </c>
      <c r="S18" s="624"/>
      <c r="T18" s="624"/>
      <c r="U18" s="624"/>
      <c r="V18" s="624"/>
      <c r="W18" s="624"/>
      <c r="X18" s="624"/>
      <c r="Y18" s="625"/>
      <c r="Z18" s="626">
        <v>0.1</v>
      </c>
      <c r="AA18" s="626"/>
      <c r="AB18" s="626"/>
      <c r="AC18" s="626"/>
      <c r="AD18" s="627">
        <v>30164</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26617</v>
      </c>
      <c r="S19" s="624"/>
      <c r="T19" s="624"/>
      <c r="U19" s="624"/>
      <c r="V19" s="624"/>
      <c r="W19" s="624"/>
      <c r="X19" s="624"/>
      <c r="Y19" s="625"/>
      <c r="Z19" s="626">
        <v>0.1</v>
      </c>
      <c r="AA19" s="626"/>
      <c r="AB19" s="626"/>
      <c r="AC19" s="626"/>
      <c r="AD19" s="627">
        <v>26617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204943</v>
      </c>
      <c r="BH19" s="624"/>
      <c r="BI19" s="624"/>
      <c r="BJ19" s="624"/>
      <c r="BK19" s="624"/>
      <c r="BL19" s="624"/>
      <c r="BM19" s="624"/>
      <c r="BN19" s="625"/>
      <c r="BO19" s="626">
        <v>3.4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3547</v>
      </c>
      <c r="S20" s="624"/>
      <c r="T20" s="624"/>
      <c r="U20" s="624"/>
      <c r="V20" s="624"/>
      <c r="W20" s="624"/>
      <c r="X20" s="624"/>
      <c r="Y20" s="625"/>
      <c r="Z20" s="626">
        <v>0</v>
      </c>
      <c r="AA20" s="626"/>
      <c r="AB20" s="626"/>
      <c r="AC20" s="626"/>
      <c r="AD20" s="627">
        <v>3547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204943</v>
      </c>
      <c r="BH20" s="624"/>
      <c r="BI20" s="624"/>
      <c r="BJ20" s="624"/>
      <c r="BK20" s="624"/>
      <c r="BL20" s="624"/>
      <c r="BM20" s="624"/>
      <c r="BN20" s="625"/>
      <c r="BO20" s="626">
        <v>3.4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35216689</v>
      </c>
      <c r="CS20" s="624"/>
      <c r="CT20" s="624"/>
      <c r="CU20" s="624"/>
      <c r="CV20" s="624"/>
      <c r="CW20" s="624"/>
      <c r="CX20" s="624"/>
      <c r="CY20" s="625"/>
      <c r="CZ20" s="626">
        <v>100</v>
      </c>
      <c r="DA20" s="626"/>
      <c r="DB20" s="626"/>
      <c r="DC20" s="626"/>
      <c r="DD20" s="632">
        <v>4076612</v>
      </c>
      <c r="DE20" s="624"/>
      <c r="DF20" s="624"/>
      <c r="DG20" s="624"/>
      <c r="DH20" s="624"/>
      <c r="DI20" s="624"/>
      <c r="DJ20" s="624"/>
      <c r="DK20" s="624"/>
      <c r="DL20" s="624"/>
      <c r="DM20" s="624"/>
      <c r="DN20" s="624"/>
      <c r="DO20" s="624"/>
      <c r="DP20" s="625"/>
      <c r="DQ20" s="632">
        <v>23489481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14168724</v>
      </c>
      <c r="S21" s="624"/>
      <c r="T21" s="624"/>
      <c r="U21" s="624"/>
      <c r="V21" s="624"/>
      <c r="W21" s="624"/>
      <c r="X21" s="624"/>
      <c r="Y21" s="625"/>
      <c r="Z21" s="626">
        <v>38.1</v>
      </c>
      <c r="AA21" s="626"/>
      <c r="AB21" s="626"/>
      <c r="AC21" s="626"/>
      <c r="AD21" s="627">
        <v>12162455</v>
      </c>
      <c r="AE21" s="627"/>
      <c r="AF21" s="627"/>
      <c r="AG21" s="627"/>
      <c r="AH21" s="627"/>
      <c r="AI21" s="627"/>
      <c r="AJ21" s="627"/>
      <c r="AK21" s="627"/>
      <c r="AL21" s="628">
        <v>60.9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77812</v>
      </c>
      <c r="BH21" s="624"/>
      <c r="BI21" s="624"/>
      <c r="BJ21" s="624"/>
      <c r="BK21" s="624"/>
      <c r="BL21" s="624"/>
      <c r="BM21" s="624"/>
      <c r="BN21" s="625"/>
      <c r="BO21" s="626">
        <v>1.3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12162455</v>
      </c>
      <c r="S22" s="624"/>
      <c r="T22" s="624"/>
      <c r="U22" s="624"/>
      <c r="V22" s="624"/>
      <c r="W22" s="624"/>
      <c r="X22" s="624"/>
      <c r="Y22" s="625"/>
      <c r="Z22" s="626">
        <v>32.700000000000003</v>
      </c>
      <c r="AA22" s="626"/>
      <c r="AB22" s="626"/>
      <c r="AC22" s="626"/>
      <c r="AD22" s="627">
        <v>12162455</v>
      </c>
      <c r="AE22" s="627"/>
      <c r="AF22" s="627"/>
      <c r="AG22" s="627"/>
      <c r="AH22" s="627"/>
      <c r="AI22" s="627"/>
      <c r="AJ22" s="627"/>
      <c r="AK22" s="627"/>
      <c r="AL22" s="628">
        <v>60.9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2005845</v>
      </c>
      <c r="S23" s="624"/>
      <c r="T23" s="624"/>
      <c r="U23" s="624"/>
      <c r="V23" s="624"/>
      <c r="W23" s="624"/>
      <c r="X23" s="624"/>
      <c r="Y23" s="625"/>
      <c r="Z23" s="626">
        <v>5.4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127131</v>
      </c>
      <c r="BH23" s="624"/>
      <c r="BI23" s="624"/>
      <c r="BJ23" s="624"/>
      <c r="BK23" s="624"/>
      <c r="BL23" s="624"/>
      <c r="BM23" s="624"/>
      <c r="BN23" s="625"/>
      <c r="BO23" s="626">
        <v>2.1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424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14565025</v>
      </c>
      <c r="CS24" s="613"/>
      <c r="CT24" s="613"/>
      <c r="CU24" s="613"/>
      <c r="CV24" s="613"/>
      <c r="CW24" s="613"/>
      <c r="CX24" s="613"/>
      <c r="CY24" s="614"/>
      <c r="CZ24" s="617">
        <v>41.4</v>
      </c>
      <c r="DA24" s="618"/>
      <c r="DB24" s="618"/>
      <c r="DC24" s="634"/>
      <c r="DD24" s="658">
        <v>10755127</v>
      </c>
      <c r="DE24" s="613"/>
      <c r="DF24" s="613"/>
      <c r="DG24" s="613"/>
      <c r="DH24" s="613"/>
      <c r="DI24" s="613"/>
      <c r="DJ24" s="613"/>
      <c r="DK24" s="614"/>
      <c r="DL24" s="658">
        <v>10129211</v>
      </c>
      <c r="DM24" s="613"/>
      <c r="DN24" s="613"/>
      <c r="DO24" s="613"/>
      <c r="DP24" s="613"/>
      <c r="DQ24" s="613"/>
      <c r="DR24" s="613"/>
      <c r="DS24" s="613"/>
      <c r="DT24" s="613"/>
      <c r="DU24" s="613"/>
      <c r="DV24" s="614"/>
      <c r="DW24" s="617">
        <v>50.5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22044792</v>
      </c>
      <c r="S25" s="624"/>
      <c r="T25" s="624"/>
      <c r="U25" s="624"/>
      <c r="V25" s="624"/>
      <c r="W25" s="624"/>
      <c r="X25" s="624"/>
      <c r="Y25" s="625"/>
      <c r="Z25" s="626">
        <v>59.2</v>
      </c>
      <c r="AA25" s="626"/>
      <c r="AB25" s="626"/>
      <c r="AC25" s="626"/>
      <c r="AD25" s="627">
        <v>19911392</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3960764</v>
      </c>
      <c r="CS25" s="655"/>
      <c r="CT25" s="655"/>
      <c r="CU25" s="655"/>
      <c r="CV25" s="655"/>
      <c r="CW25" s="655"/>
      <c r="CX25" s="655"/>
      <c r="CY25" s="656"/>
      <c r="CZ25" s="628">
        <v>11.2</v>
      </c>
      <c r="DA25" s="653"/>
      <c r="DB25" s="653"/>
      <c r="DC25" s="657"/>
      <c r="DD25" s="632">
        <v>3704347</v>
      </c>
      <c r="DE25" s="655"/>
      <c r="DF25" s="655"/>
      <c r="DG25" s="655"/>
      <c r="DH25" s="655"/>
      <c r="DI25" s="655"/>
      <c r="DJ25" s="655"/>
      <c r="DK25" s="656"/>
      <c r="DL25" s="632">
        <v>3682899</v>
      </c>
      <c r="DM25" s="655"/>
      <c r="DN25" s="655"/>
      <c r="DO25" s="655"/>
      <c r="DP25" s="655"/>
      <c r="DQ25" s="655"/>
      <c r="DR25" s="655"/>
      <c r="DS25" s="655"/>
      <c r="DT25" s="655"/>
      <c r="DU25" s="655"/>
      <c r="DV25" s="656"/>
      <c r="DW25" s="628">
        <v>18.399999999999999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3996</v>
      </c>
      <c r="S26" s="624"/>
      <c r="T26" s="624"/>
      <c r="U26" s="624"/>
      <c r="V26" s="624"/>
      <c r="W26" s="624"/>
      <c r="X26" s="624"/>
      <c r="Y26" s="625"/>
      <c r="Z26" s="626">
        <v>0</v>
      </c>
      <c r="AA26" s="626"/>
      <c r="AB26" s="626"/>
      <c r="AC26" s="626"/>
      <c r="AD26" s="627">
        <v>3996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2471726</v>
      </c>
      <c r="CS26" s="624"/>
      <c r="CT26" s="624"/>
      <c r="CU26" s="624"/>
      <c r="CV26" s="624"/>
      <c r="CW26" s="624"/>
      <c r="CX26" s="624"/>
      <c r="CY26" s="625"/>
      <c r="CZ26" s="628">
        <v>7</v>
      </c>
      <c r="DA26" s="653"/>
      <c r="DB26" s="653"/>
      <c r="DC26" s="657"/>
      <c r="DD26" s="632">
        <v>2339653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62156</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6052883</v>
      </c>
      <c r="BH27" s="624"/>
      <c r="BI27" s="624"/>
      <c r="BJ27" s="624"/>
      <c r="BK27" s="624"/>
      <c r="BL27" s="624"/>
      <c r="BM27" s="624"/>
      <c r="BN27" s="625"/>
      <c r="BO27" s="626">
        <v>100</v>
      </c>
      <c r="BP27" s="626"/>
      <c r="BQ27" s="626"/>
      <c r="BR27" s="626"/>
      <c r="BS27" s="627">
        <v>32395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5570904</v>
      </c>
      <c r="CS27" s="655"/>
      <c r="CT27" s="655"/>
      <c r="CU27" s="655"/>
      <c r="CV27" s="655"/>
      <c r="CW27" s="655"/>
      <c r="CX27" s="655"/>
      <c r="CY27" s="656"/>
      <c r="CZ27" s="628">
        <v>15.8</v>
      </c>
      <c r="DA27" s="653"/>
      <c r="DB27" s="653"/>
      <c r="DC27" s="657"/>
      <c r="DD27" s="632">
        <v>2079891</v>
      </c>
      <c r="DE27" s="655"/>
      <c r="DF27" s="655"/>
      <c r="DG27" s="655"/>
      <c r="DH27" s="655"/>
      <c r="DI27" s="655"/>
      <c r="DJ27" s="655"/>
      <c r="DK27" s="656"/>
      <c r="DL27" s="632">
        <v>1475423</v>
      </c>
      <c r="DM27" s="655"/>
      <c r="DN27" s="655"/>
      <c r="DO27" s="655"/>
      <c r="DP27" s="655"/>
      <c r="DQ27" s="655"/>
      <c r="DR27" s="655"/>
      <c r="DS27" s="655"/>
      <c r="DT27" s="655"/>
      <c r="DU27" s="655"/>
      <c r="DV27" s="656"/>
      <c r="DW27" s="628">
        <v>7.4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205320</v>
      </c>
      <c r="S28" s="624"/>
      <c r="T28" s="624"/>
      <c r="U28" s="624"/>
      <c r="V28" s="624"/>
      <c r="W28" s="624"/>
      <c r="X28" s="624"/>
      <c r="Y28" s="625"/>
      <c r="Z28" s="626">
        <v>0.6</v>
      </c>
      <c r="AA28" s="626"/>
      <c r="AB28" s="626"/>
      <c r="AC28" s="626"/>
      <c r="AD28" s="627">
        <v>29257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5033357</v>
      </c>
      <c r="CS28" s="624"/>
      <c r="CT28" s="624"/>
      <c r="CU28" s="624"/>
      <c r="CV28" s="624"/>
      <c r="CW28" s="624"/>
      <c r="CX28" s="624"/>
      <c r="CY28" s="625"/>
      <c r="CZ28" s="628">
        <v>14.3</v>
      </c>
      <c r="DA28" s="653"/>
      <c r="DB28" s="653"/>
      <c r="DC28" s="657"/>
      <c r="DD28" s="632">
        <v>4970889</v>
      </c>
      <c r="DE28" s="624"/>
      <c r="DF28" s="624"/>
      <c r="DG28" s="624"/>
      <c r="DH28" s="624"/>
      <c r="DI28" s="624"/>
      <c r="DJ28" s="624"/>
      <c r="DK28" s="625"/>
      <c r="DL28" s="632">
        <v>4970889</v>
      </c>
      <c r="DM28" s="624"/>
      <c r="DN28" s="624"/>
      <c r="DO28" s="624"/>
      <c r="DP28" s="624"/>
      <c r="DQ28" s="624"/>
      <c r="DR28" s="624"/>
      <c r="DS28" s="624"/>
      <c r="DT28" s="624"/>
      <c r="DU28" s="624"/>
      <c r="DV28" s="625"/>
      <c r="DW28" s="628">
        <v>24.8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154563</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5033132</v>
      </c>
      <c r="CS29" s="655"/>
      <c r="CT29" s="655"/>
      <c r="CU29" s="655"/>
      <c r="CV29" s="655"/>
      <c r="CW29" s="655"/>
      <c r="CX29" s="655"/>
      <c r="CY29" s="656"/>
      <c r="CZ29" s="628">
        <v>14.3</v>
      </c>
      <c r="DA29" s="653"/>
      <c r="DB29" s="653"/>
      <c r="DC29" s="657"/>
      <c r="DD29" s="632">
        <v>4970664</v>
      </c>
      <c r="DE29" s="655"/>
      <c r="DF29" s="655"/>
      <c r="DG29" s="655"/>
      <c r="DH29" s="655"/>
      <c r="DI29" s="655"/>
      <c r="DJ29" s="655"/>
      <c r="DK29" s="656"/>
      <c r="DL29" s="632">
        <v>4970664</v>
      </c>
      <c r="DM29" s="655"/>
      <c r="DN29" s="655"/>
      <c r="DO29" s="655"/>
      <c r="DP29" s="655"/>
      <c r="DQ29" s="655"/>
      <c r="DR29" s="655"/>
      <c r="DS29" s="655"/>
      <c r="DT29" s="655"/>
      <c r="DU29" s="655"/>
      <c r="DV29" s="656"/>
      <c r="DW29" s="628">
        <v>24.8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5468416</v>
      </c>
      <c r="S30" s="624"/>
      <c r="T30" s="624"/>
      <c r="U30" s="624"/>
      <c r="V30" s="624"/>
      <c r="W30" s="624"/>
      <c r="X30" s="624"/>
      <c r="Y30" s="625"/>
      <c r="Z30" s="626">
        <v>14.7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4906516</v>
      </c>
      <c r="CS30" s="624"/>
      <c r="CT30" s="624"/>
      <c r="CU30" s="624"/>
      <c r="CV30" s="624"/>
      <c r="CW30" s="624"/>
      <c r="CX30" s="624"/>
      <c r="CY30" s="625"/>
      <c r="CZ30" s="628">
        <v>13.9</v>
      </c>
      <c r="DA30" s="653"/>
      <c r="DB30" s="653"/>
      <c r="DC30" s="657"/>
      <c r="DD30" s="632">
        <v>4849410</v>
      </c>
      <c r="DE30" s="624"/>
      <c r="DF30" s="624"/>
      <c r="DG30" s="624"/>
      <c r="DH30" s="624"/>
      <c r="DI30" s="624"/>
      <c r="DJ30" s="624"/>
      <c r="DK30" s="625"/>
      <c r="DL30" s="632">
        <v>4849410</v>
      </c>
      <c r="DM30" s="624"/>
      <c r="DN30" s="624"/>
      <c r="DO30" s="624"/>
      <c r="DP30" s="624"/>
      <c r="DQ30" s="624"/>
      <c r="DR30" s="624"/>
      <c r="DS30" s="624"/>
      <c r="DT30" s="624"/>
      <c r="DU30" s="624"/>
      <c r="DV30" s="625"/>
      <c r="DW30" s="628">
        <v>24.2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97.7</v>
      </c>
      <c r="BN31" s="667"/>
      <c r="BO31" s="667"/>
      <c r="BP31" s="667"/>
      <c r="BQ31" s="668"/>
      <c r="BR31" s="679">
        <v>99.7</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126616</v>
      </c>
      <c r="CS31" s="655"/>
      <c r="CT31" s="655"/>
      <c r="CU31" s="655"/>
      <c r="CV31" s="655"/>
      <c r="CW31" s="655"/>
      <c r="CX31" s="655"/>
      <c r="CY31" s="656"/>
      <c r="CZ31" s="628">
        <v>0.4</v>
      </c>
      <c r="DA31" s="653"/>
      <c r="DB31" s="653"/>
      <c r="DC31" s="657"/>
      <c r="DD31" s="632">
        <v>121254</v>
      </c>
      <c r="DE31" s="655"/>
      <c r="DF31" s="655"/>
      <c r="DG31" s="655"/>
      <c r="DH31" s="655"/>
      <c r="DI31" s="655"/>
      <c r="DJ31" s="655"/>
      <c r="DK31" s="656"/>
      <c r="DL31" s="632">
        <v>121254</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2365628</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99.8</v>
      </c>
      <c r="BH32" s="655"/>
      <c r="BI32" s="655"/>
      <c r="BJ32" s="655"/>
      <c r="BK32" s="655"/>
      <c r="BL32" s="655"/>
      <c r="BM32" s="629">
        <v>99.4</v>
      </c>
      <c r="BN32" s="655"/>
      <c r="BO32" s="655"/>
      <c r="BP32" s="655"/>
      <c r="BQ32" s="678"/>
      <c r="BR32" s="680">
        <v>99.9</v>
      </c>
      <c r="BS32" s="655"/>
      <c r="BT32" s="655"/>
      <c r="BU32" s="655"/>
      <c r="BV32" s="655"/>
      <c r="BW32" s="655"/>
      <c r="BX32" s="629">
        <v>99.4</v>
      </c>
      <c r="BY32" s="655"/>
      <c r="BZ32" s="655"/>
      <c r="CA32" s="655"/>
      <c r="CB32" s="678"/>
      <c r="CD32" s="663"/>
      <c r="CE32" s="664"/>
      <c r="CF32" s="620" t="s">
        <v>304</v>
      </c>
      <c r="CG32" s="621"/>
      <c r="CH32" s="621"/>
      <c r="CI32" s="621"/>
      <c r="CJ32" s="621"/>
      <c r="CK32" s="621"/>
      <c r="CL32" s="621"/>
      <c r="CM32" s="621"/>
      <c r="CN32" s="621"/>
      <c r="CO32" s="621"/>
      <c r="CP32" s="621"/>
      <c r="CQ32" s="622"/>
      <c r="CR32" s="623">
        <v>225</v>
      </c>
      <c r="CS32" s="624"/>
      <c r="CT32" s="624"/>
      <c r="CU32" s="624"/>
      <c r="CV32" s="624"/>
      <c r="CW32" s="624"/>
      <c r="CX32" s="624"/>
      <c r="CY32" s="625"/>
      <c r="CZ32" s="628">
        <v>0</v>
      </c>
      <c r="DA32" s="653"/>
      <c r="DB32" s="653"/>
      <c r="DC32" s="657"/>
      <c r="DD32" s="632">
        <v>225</v>
      </c>
      <c r="DE32" s="624"/>
      <c r="DF32" s="624"/>
      <c r="DG32" s="624"/>
      <c r="DH32" s="624"/>
      <c r="DI32" s="624"/>
      <c r="DJ32" s="624"/>
      <c r="DK32" s="625"/>
      <c r="DL32" s="632">
        <v>225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83318</v>
      </c>
      <c r="S33" s="624"/>
      <c r="T33" s="624"/>
      <c r="U33" s="624"/>
      <c r="V33" s="624"/>
      <c r="W33" s="624"/>
      <c r="X33" s="624"/>
      <c r="Y33" s="625"/>
      <c r="Z33" s="626">
        <v>0.2</v>
      </c>
      <c r="AA33" s="626"/>
      <c r="AB33" s="626"/>
      <c r="AC33" s="626"/>
      <c r="AD33" s="627">
        <v>19761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96.2</v>
      </c>
      <c r="BN33" s="682"/>
      <c r="BO33" s="682"/>
      <c r="BP33" s="682"/>
      <c r="BQ33" s="684"/>
      <c r="BR33" s="681">
        <v>99.5</v>
      </c>
      <c r="BS33" s="682"/>
      <c r="BT33" s="682"/>
      <c r="BU33" s="682"/>
      <c r="BV33" s="682"/>
      <c r="BW33" s="682"/>
      <c r="BX33" s="683">
        <v>95.9</v>
      </c>
      <c r="BY33" s="682"/>
      <c r="BZ33" s="682"/>
      <c r="CA33" s="682"/>
      <c r="CB33" s="684"/>
      <c r="CD33" s="620" t="s">
        <v>307</v>
      </c>
      <c r="CE33" s="621"/>
      <c r="CF33" s="621"/>
      <c r="CG33" s="621"/>
      <c r="CH33" s="621"/>
      <c r="CI33" s="621"/>
      <c r="CJ33" s="621"/>
      <c r="CK33" s="621"/>
      <c r="CL33" s="621"/>
      <c r="CM33" s="621"/>
      <c r="CN33" s="621"/>
      <c r="CO33" s="621"/>
      <c r="CP33" s="621"/>
      <c r="CQ33" s="622"/>
      <c r="CR33" s="623">
        <v>16559953</v>
      </c>
      <c r="CS33" s="655"/>
      <c r="CT33" s="655"/>
      <c r="CU33" s="655"/>
      <c r="CV33" s="655"/>
      <c r="CW33" s="655"/>
      <c r="CX33" s="655"/>
      <c r="CY33" s="656"/>
      <c r="CZ33" s="628">
        <v>47</v>
      </c>
      <c r="DA33" s="653"/>
      <c r="DB33" s="653"/>
      <c r="DC33" s="657"/>
      <c r="DD33" s="632">
        <v>12047869</v>
      </c>
      <c r="DE33" s="655"/>
      <c r="DF33" s="655"/>
      <c r="DG33" s="655"/>
      <c r="DH33" s="655"/>
      <c r="DI33" s="655"/>
      <c r="DJ33" s="655"/>
      <c r="DK33" s="656"/>
      <c r="DL33" s="632">
        <v>9074521</v>
      </c>
      <c r="DM33" s="655"/>
      <c r="DN33" s="655"/>
      <c r="DO33" s="655"/>
      <c r="DP33" s="655"/>
      <c r="DQ33" s="655"/>
      <c r="DR33" s="655"/>
      <c r="DS33" s="655"/>
      <c r="DT33" s="655"/>
      <c r="DU33" s="655"/>
      <c r="DV33" s="656"/>
      <c r="DW33" s="628">
        <v>45.2</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822204</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5187553</v>
      </c>
      <c r="CS34" s="624"/>
      <c r="CT34" s="624"/>
      <c r="CU34" s="624"/>
      <c r="CV34" s="624"/>
      <c r="CW34" s="624"/>
      <c r="CX34" s="624"/>
      <c r="CY34" s="625"/>
      <c r="CZ34" s="628">
        <v>14.7</v>
      </c>
      <c r="DA34" s="653"/>
      <c r="DB34" s="653"/>
      <c r="DC34" s="657"/>
      <c r="DD34" s="632">
        <v>3526410</v>
      </c>
      <c r="DE34" s="624"/>
      <c r="DF34" s="624"/>
      <c r="DG34" s="624"/>
      <c r="DH34" s="624"/>
      <c r="DI34" s="624"/>
      <c r="DJ34" s="624"/>
      <c r="DK34" s="625"/>
      <c r="DL34" s="632">
        <v>3062287</v>
      </c>
      <c r="DM34" s="624"/>
      <c r="DN34" s="624"/>
      <c r="DO34" s="624"/>
      <c r="DP34" s="624"/>
      <c r="DQ34" s="624"/>
      <c r="DR34" s="624"/>
      <c r="DS34" s="624"/>
      <c r="DT34" s="624"/>
      <c r="DU34" s="624"/>
      <c r="DV34" s="625"/>
      <c r="DW34" s="628">
        <v>15.3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818510</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1838510</v>
      </c>
      <c r="CS35" s="655"/>
      <c r="CT35" s="655"/>
      <c r="CU35" s="655"/>
      <c r="CV35" s="655"/>
      <c r="CW35" s="655"/>
      <c r="CX35" s="655"/>
      <c r="CY35" s="656"/>
      <c r="CZ35" s="628">
        <v>5.2</v>
      </c>
      <c r="DA35" s="653"/>
      <c r="DB35" s="653"/>
      <c r="DC35" s="657"/>
      <c r="DD35" s="632">
        <v>1295966</v>
      </c>
      <c r="DE35" s="655"/>
      <c r="DF35" s="655"/>
      <c r="DG35" s="655"/>
      <c r="DH35" s="655"/>
      <c r="DI35" s="655"/>
      <c r="DJ35" s="655"/>
      <c r="DK35" s="656"/>
      <c r="DL35" s="632">
        <v>882980</v>
      </c>
      <c r="DM35" s="655"/>
      <c r="DN35" s="655"/>
      <c r="DO35" s="655"/>
      <c r="DP35" s="655"/>
      <c r="DQ35" s="655"/>
      <c r="DR35" s="655"/>
      <c r="DS35" s="655"/>
      <c r="DT35" s="655"/>
      <c r="DU35" s="655"/>
      <c r="DV35" s="656"/>
      <c r="DW35" s="628">
        <v>4.4000000000000004</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1845451</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4401540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211630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5667071</v>
      </c>
      <c r="CS36" s="624"/>
      <c r="CT36" s="624"/>
      <c r="CU36" s="624"/>
      <c r="CV36" s="624"/>
      <c r="CW36" s="624"/>
      <c r="CX36" s="624"/>
      <c r="CY36" s="625"/>
      <c r="CZ36" s="628">
        <v>16.100000000000001</v>
      </c>
      <c r="DA36" s="653"/>
      <c r="DB36" s="653"/>
      <c r="DC36" s="657"/>
      <c r="DD36" s="632">
        <v>4451242</v>
      </c>
      <c r="DE36" s="624"/>
      <c r="DF36" s="624"/>
      <c r="DG36" s="624"/>
      <c r="DH36" s="624"/>
      <c r="DI36" s="624"/>
      <c r="DJ36" s="624"/>
      <c r="DK36" s="625"/>
      <c r="DL36" s="632">
        <v>3037281</v>
      </c>
      <c r="DM36" s="624"/>
      <c r="DN36" s="624"/>
      <c r="DO36" s="624"/>
      <c r="DP36" s="624"/>
      <c r="DQ36" s="624"/>
      <c r="DR36" s="624"/>
      <c r="DS36" s="624"/>
      <c r="DT36" s="624"/>
      <c r="DU36" s="624"/>
      <c r="DV36" s="625"/>
      <c r="DW36" s="628">
        <v>15.1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960551</v>
      </c>
      <c r="S37" s="624"/>
      <c r="T37" s="624"/>
      <c r="U37" s="624"/>
      <c r="V37" s="624"/>
      <c r="W37" s="624"/>
      <c r="X37" s="624"/>
      <c r="Y37" s="625"/>
      <c r="Z37" s="626">
        <v>2.6</v>
      </c>
      <c r="AA37" s="626"/>
      <c r="AB37" s="626"/>
      <c r="AC37" s="626"/>
      <c r="AD37" s="627">
        <v>30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1279244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240989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1311341</v>
      </c>
      <c r="CS37" s="655"/>
      <c r="CT37" s="655"/>
      <c r="CU37" s="655"/>
      <c r="CV37" s="655"/>
      <c r="CW37" s="655"/>
      <c r="CX37" s="655"/>
      <c r="CY37" s="656"/>
      <c r="CZ37" s="628">
        <v>3.7</v>
      </c>
      <c r="DA37" s="653"/>
      <c r="DB37" s="653"/>
      <c r="DC37" s="657"/>
      <c r="DD37" s="632">
        <v>1307141</v>
      </c>
      <c r="DE37" s="655"/>
      <c r="DF37" s="655"/>
      <c r="DG37" s="655"/>
      <c r="DH37" s="655"/>
      <c r="DI37" s="655"/>
      <c r="DJ37" s="655"/>
      <c r="DK37" s="656"/>
      <c r="DL37" s="632">
        <v>1285595</v>
      </c>
      <c r="DM37" s="655"/>
      <c r="DN37" s="655"/>
      <c r="DO37" s="655"/>
      <c r="DP37" s="655"/>
      <c r="DQ37" s="655"/>
      <c r="DR37" s="655"/>
      <c r="DS37" s="655"/>
      <c r="DT37" s="655"/>
      <c r="DU37" s="655"/>
      <c r="DV37" s="656"/>
      <c r="DW37" s="628">
        <v>6.4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2400200</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542946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6407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2541990</v>
      </c>
      <c r="CS38" s="624"/>
      <c r="CT38" s="624"/>
      <c r="CU38" s="624"/>
      <c r="CV38" s="624"/>
      <c r="CW38" s="624"/>
      <c r="CX38" s="624"/>
      <c r="CY38" s="625"/>
      <c r="CZ38" s="628">
        <v>7.2</v>
      </c>
      <c r="DA38" s="653"/>
      <c r="DB38" s="653"/>
      <c r="DC38" s="657"/>
      <c r="DD38" s="632">
        <v>2145734</v>
      </c>
      <c r="DE38" s="624"/>
      <c r="DF38" s="624"/>
      <c r="DG38" s="624"/>
      <c r="DH38" s="624"/>
      <c r="DI38" s="624"/>
      <c r="DJ38" s="624"/>
      <c r="DK38" s="625"/>
      <c r="DL38" s="632">
        <v>2091973</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37360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9578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1017093</v>
      </c>
      <c r="CS39" s="655"/>
      <c r="CT39" s="655"/>
      <c r="CU39" s="655"/>
      <c r="CV39" s="655"/>
      <c r="CW39" s="655"/>
      <c r="CX39" s="655"/>
      <c r="CY39" s="656"/>
      <c r="CZ39" s="628">
        <v>2.9</v>
      </c>
      <c r="DA39" s="653"/>
      <c r="DB39" s="653"/>
      <c r="DC39" s="657"/>
      <c r="DD39" s="632">
        <v>626416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101000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307736</v>
      </c>
      <c r="CS40" s="624"/>
      <c r="CT40" s="624"/>
      <c r="CU40" s="624"/>
      <c r="CV40" s="624"/>
      <c r="CW40" s="624"/>
      <c r="CX40" s="624"/>
      <c r="CY40" s="625"/>
      <c r="CZ40" s="628">
        <v>0.9</v>
      </c>
      <c r="DA40" s="653"/>
      <c r="DB40" s="653"/>
      <c r="DC40" s="657"/>
      <c r="DD40" s="632">
        <v>2101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37235105</v>
      </c>
      <c r="S41" s="696"/>
      <c r="T41" s="696"/>
      <c r="U41" s="696"/>
      <c r="V41" s="696"/>
      <c r="W41" s="696"/>
      <c r="X41" s="696"/>
      <c r="Y41" s="700"/>
      <c r="Z41" s="701">
        <v>100</v>
      </c>
      <c r="AA41" s="701"/>
      <c r="AB41" s="701"/>
      <c r="AC41" s="701"/>
      <c r="AD41" s="702">
        <v>19964436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487277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2054713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4091711</v>
      </c>
      <c r="CS42" s="655"/>
      <c r="CT42" s="655"/>
      <c r="CU42" s="655"/>
      <c r="CV42" s="655"/>
      <c r="CW42" s="655"/>
      <c r="CX42" s="655"/>
      <c r="CY42" s="656"/>
      <c r="CZ42" s="628">
        <v>11.6</v>
      </c>
      <c r="DA42" s="653"/>
      <c r="DB42" s="653"/>
      <c r="DC42" s="657"/>
      <c r="DD42" s="632">
        <v>686485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167888</v>
      </c>
      <c r="CS43" s="655"/>
      <c r="CT43" s="655"/>
      <c r="CU43" s="655"/>
      <c r="CV43" s="655"/>
      <c r="CW43" s="655"/>
      <c r="CX43" s="655"/>
      <c r="CY43" s="656"/>
      <c r="CZ43" s="628">
        <v>0.5</v>
      </c>
      <c r="DA43" s="653"/>
      <c r="DB43" s="653"/>
      <c r="DC43" s="657"/>
      <c r="DD43" s="632">
        <v>140737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4076612</v>
      </c>
      <c r="CS44" s="624"/>
      <c r="CT44" s="624"/>
      <c r="CU44" s="624"/>
      <c r="CV44" s="624"/>
      <c r="CW44" s="624"/>
      <c r="CX44" s="624"/>
      <c r="CY44" s="625"/>
      <c r="CZ44" s="628">
        <v>11.6</v>
      </c>
      <c r="DA44" s="629"/>
      <c r="DB44" s="629"/>
      <c r="DC44" s="635"/>
      <c r="DD44" s="632">
        <v>675010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2338021</v>
      </c>
      <c r="CS45" s="655"/>
      <c r="CT45" s="655"/>
      <c r="CU45" s="655"/>
      <c r="CV45" s="655"/>
      <c r="CW45" s="655"/>
      <c r="CX45" s="655"/>
      <c r="CY45" s="656"/>
      <c r="CZ45" s="628">
        <v>6.6</v>
      </c>
      <c r="DA45" s="653"/>
      <c r="DB45" s="653"/>
      <c r="DC45" s="657"/>
      <c r="DD45" s="632">
        <v>70675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1621979</v>
      </c>
      <c r="CS46" s="624"/>
      <c r="CT46" s="624"/>
      <c r="CU46" s="624"/>
      <c r="CV46" s="624"/>
      <c r="CW46" s="624"/>
      <c r="CX46" s="624"/>
      <c r="CY46" s="625"/>
      <c r="CZ46" s="628">
        <v>4.5999999999999996</v>
      </c>
      <c r="DA46" s="629"/>
      <c r="DB46" s="629"/>
      <c r="DC46" s="635"/>
      <c r="DD46" s="632">
        <v>601553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15099</v>
      </c>
      <c r="CS47" s="655"/>
      <c r="CT47" s="655"/>
      <c r="CU47" s="655"/>
      <c r="CV47" s="655"/>
      <c r="CW47" s="655"/>
      <c r="CX47" s="655"/>
      <c r="CY47" s="656"/>
      <c r="CZ47" s="628">
        <v>0</v>
      </c>
      <c r="DA47" s="653"/>
      <c r="DB47" s="653"/>
      <c r="DC47" s="657"/>
      <c r="DD47" s="632">
        <v>11475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35216689</v>
      </c>
      <c r="CS49" s="682"/>
      <c r="CT49" s="682"/>
      <c r="CU49" s="682"/>
      <c r="CV49" s="682"/>
      <c r="CW49" s="682"/>
      <c r="CX49" s="682"/>
      <c r="CY49" s="711"/>
      <c r="CZ49" s="703">
        <v>100</v>
      </c>
      <c r="DA49" s="712"/>
      <c r="DB49" s="712"/>
      <c r="DC49" s="713"/>
      <c r="DD49" s="714">
        <v>23489481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mDu3LMiHGJEjkhIKcZMGyf/CHKXeIH0RyfvWo3lvIH47ubHl+zVwKV4c0Rteqa17ek+Y8zQnEg9J6UAvSOK+A==" saltValue="LBFjCXXaVwkHYTiejGxX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37235</v>
      </c>
      <c r="R7" s="753"/>
      <c r="S7" s="753"/>
      <c r="T7" s="753"/>
      <c r="U7" s="753"/>
      <c r="V7" s="753">
        <v>35217</v>
      </c>
      <c r="W7" s="753"/>
      <c r="X7" s="753"/>
      <c r="Y7" s="753"/>
      <c r="Z7" s="753"/>
      <c r="AA7" s="753">
        <v>2018</v>
      </c>
      <c r="AB7" s="753"/>
      <c r="AC7" s="753"/>
      <c r="AD7" s="753"/>
      <c r="AE7" s="754"/>
      <c r="AF7" s="755">
        <v>1819</v>
      </c>
      <c r="AG7" s="756"/>
      <c r="AH7" s="756"/>
      <c r="AI7" s="756"/>
      <c r="AJ7" s="757"/>
      <c r="AK7" s="758">
        <v>819</v>
      </c>
      <c r="AL7" s="759"/>
      <c r="AM7" s="759"/>
      <c r="AN7" s="759"/>
      <c r="AO7" s="759"/>
      <c r="AP7" s="759">
        <v>44628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0</v>
      </c>
      <c r="CI7" s="744"/>
      <c r="CJ7" s="744"/>
      <c r="CK7" s="744"/>
      <c r="CL7" s="745"/>
      <c r="CM7" s="743">
        <v>10</v>
      </c>
      <c r="CN7" s="744"/>
      <c r="CO7" s="744"/>
      <c r="CP7" s="744"/>
      <c r="CQ7" s="745"/>
      <c r="CR7" s="743">
        <v>3</v>
      </c>
      <c r="CS7" s="744"/>
      <c r="CT7" s="744"/>
      <c r="CU7" s="744"/>
      <c r="CV7" s="745"/>
      <c r="CW7" s="743" t="s">
        <v>551</v>
      </c>
      <c r="CX7" s="744"/>
      <c r="CY7" s="744"/>
      <c r="CZ7" s="744"/>
      <c r="DA7" s="745"/>
      <c r="DB7" s="743" t="s">
        <v>578</v>
      </c>
      <c r="DC7" s="744"/>
      <c r="DD7" s="744"/>
      <c r="DE7" s="744"/>
      <c r="DF7" s="745"/>
      <c r="DG7" s="743" t="s">
        <v>578</v>
      </c>
      <c r="DH7" s="744"/>
      <c r="DI7" s="744"/>
      <c r="DJ7" s="744"/>
      <c r="DK7" s="745"/>
      <c r="DL7" s="743" t="s">
        <v>578</v>
      </c>
      <c r="DM7" s="744"/>
      <c r="DN7" s="744"/>
      <c r="DO7" s="744"/>
      <c r="DP7" s="745"/>
      <c r="DQ7" s="743" t="s">
        <v>578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63</v>
      </c>
      <c r="CI8" s="777"/>
      <c r="CJ8" s="777"/>
      <c r="CK8" s="777"/>
      <c r="CL8" s="778"/>
      <c r="CM8" s="776">
        <v>615</v>
      </c>
      <c r="CN8" s="777"/>
      <c r="CO8" s="777"/>
      <c r="CP8" s="777"/>
      <c r="CQ8" s="778"/>
      <c r="CR8" s="776">
        <v>31</v>
      </c>
      <c r="CS8" s="777"/>
      <c r="CT8" s="777"/>
      <c r="CU8" s="777"/>
      <c r="CV8" s="778"/>
      <c r="CW8" s="776" t="s">
        <v>551</v>
      </c>
      <c r="CX8" s="777"/>
      <c r="CY8" s="777"/>
      <c r="CZ8" s="777"/>
      <c r="DA8" s="778"/>
      <c r="DB8" s="776" t="s">
        <v>578</v>
      </c>
      <c r="DC8" s="777"/>
      <c r="DD8" s="777"/>
      <c r="DE8" s="777"/>
      <c r="DF8" s="778"/>
      <c r="DG8" s="776" t="s">
        <v>578</v>
      </c>
      <c r="DH8" s="777"/>
      <c r="DI8" s="777"/>
      <c r="DJ8" s="777"/>
      <c r="DK8" s="778"/>
      <c r="DL8" s="776" t="s">
        <v>578</v>
      </c>
      <c r="DM8" s="777"/>
      <c r="DN8" s="777"/>
      <c r="DO8" s="777"/>
      <c r="DP8" s="778"/>
      <c r="DQ8" s="776" t="s">
        <v>578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0</v>
      </c>
      <c r="CI9" s="777"/>
      <c r="CJ9" s="777"/>
      <c r="CK9" s="777"/>
      <c r="CL9" s="778"/>
      <c r="CM9" s="776">
        <v>100</v>
      </c>
      <c r="CN9" s="777"/>
      <c r="CO9" s="777"/>
      <c r="CP9" s="777"/>
      <c r="CQ9" s="778"/>
      <c r="CR9" s="776">
        <v>20</v>
      </c>
      <c r="CS9" s="777"/>
      <c r="CT9" s="777"/>
      <c r="CU9" s="777"/>
      <c r="CV9" s="778"/>
      <c r="CW9" s="776" t="s">
        <v>551</v>
      </c>
      <c r="CX9" s="777"/>
      <c r="CY9" s="777"/>
      <c r="CZ9" s="777"/>
      <c r="DA9" s="778"/>
      <c r="DB9" s="776" t="s">
        <v>578</v>
      </c>
      <c r="DC9" s="777"/>
      <c r="DD9" s="777"/>
      <c r="DE9" s="777"/>
      <c r="DF9" s="778"/>
      <c r="DG9" s="776" t="s">
        <v>578</v>
      </c>
      <c r="DH9" s="777"/>
      <c r="DI9" s="777"/>
      <c r="DJ9" s="777"/>
      <c r="DK9" s="778"/>
      <c r="DL9" s="776" t="s">
        <v>578</v>
      </c>
      <c r="DM9" s="777"/>
      <c r="DN9" s="777"/>
      <c r="DO9" s="777"/>
      <c r="DP9" s="778"/>
      <c r="DQ9" s="776" t="s">
        <v>578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-1</v>
      </c>
      <c r="CI10" s="777"/>
      <c r="CJ10" s="777"/>
      <c r="CK10" s="777"/>
      <c r="CL10" s="778"/>
      <c r="CM10" s="776">
        <v>870</v>
      </c>
      <c r="CN10" s="777"/>
      <c r="CO10" s="777"/>
      <c r="CP10" s="777"/>
      <c r="CQ10" s="778"/>
      <c r="CR10" s="776">
        <v>407</v>
      </c>
      <c r="CS10" s="777"/>
      <c r="CT10" s="777"/>
      <c r="CU10" s="777"/>
      <c r="CV10" s="778"/>
      <c r="CW10" s="776">
        <v>10</v>
      </c>
      <c r="CX10" s="777"/>
      <c r="CY10" s="777"/>
      <c r="CZ10" s="777"/>
      <c r="DA10" s="778"/>
      <c r="DB10" s="776" t="s">
        <v>578</v>
      </c>
      <c r="DC10" s="777"/>
      <c r="DD10" s="777"/>
      <c r="DE10" s="777"/>
      <c r="DF10" s="778"/>
      <c r="DG10" s="776" t="s">
        <v>578</v>
      </c>
      <c r="DH10" s="777"/>
      <c r="DI10" s="777"/>
      <c r="DJ10" s="777"/>
      <c r="DK10" s="778"/>
      <c r="DL10" s="776" t="s">
        <v>578</v>
      </c>
      <c r="DM10" s="777"/>
      <c r="DN10" s="777"/>
      <c r="DO10" s="777"/>
      <c r="DP10" s="778"/>
      <c r="DQ10" s="776" t="s">
        <v>578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13</v>
      </c>
      <c r="CI11" s="777"/>
      <c r="CJ11" s="777"/>
      <c r="CK11" s="777"/>
      <c r="CL11" s="778"/>
      <c r="CM11" s="776">
        <v>156</v>
      </c>
      <c r="CN11" s="777"/>
      <c r="CO11" s="777"/>
      <c r="CP11" s="777"/>
      <c r="CQ11" s="778"/>
      <c r="CR11" s="776">
        <v>17</v>
      </c>
      <c r="CS11" s="777"/>
      <c r="CT11" s="777"/>
      <c r="CU11" s="777"/>
      <c r="CV11" s="778"/>
      <c r="CW11" s="776" t="s">
        <v>551</v>
      </c>
      <c r="CX11" s="777"/>
      <c r="CY11" s="777"/>
      <c r="CZ11" s="777"/>
      <c r="DA11" s="778"/>
      <c r="DB11" s="776" t="s">
        <v>578</v>
      </c>
      <c r="DC11" s="777"/>
      <c r="DD11" s="777"/>
      <c r="DE11" s="777"/>
      <c r="DF11" s="778"/>
      <c r="DG11" s="776" t="s">
        <v>578</v>
      </c>
      <c r="DH11" s="777"/>
      <c r="DI11" s="777"/>
      <c r="DJ11" s="777"/>
      <c r="DK11" s="778"/>
      <c r="DL11" s="776" t="s">
        <v>578</v>
      </c>
      <c r="DM11" s="777"/>
      <c r="DN11" s="777"/>
      <c r="DO11" s="777"/>
      <c r="DP11" s="778"/>
      <c r="DQ11" s="776" t="s">
        <v>578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569</v>
      </c>
      <c r="BT12" s="774"/>
      <c r="BU12" s="774"/>
      <c r="BV12" s="774"/>
      <c r="BW12" s="774"/>
      <c r="BX12" s="774"/>
      <c r="BY12" s="774"/>
      <c r="BZ12" s="774"/>
      <c r="CA12" s="774"/>
      <c r="CB12" s="774"/>
      <c r="CC12" s="774"/>
      <c r="CD12" s="774"/>
      <c r="CE12" s="774"/>
      <c r="CF12" s="774"/>
      <c r="CG12" s="775"/>
      <c r="CH12" s="776">
        <v>0</v>
      </c>
      <c r="CI12" s="777"/>
      <c r="CJ12" s="777"/>
      <c r="CK12" s="777"/>
      <c r="CL12" s="778"/>
      <c r="CM12" s="776">
        <v>71</v>
      </c>
      <c r="CN12" s="777"/>
      <c r="CO12" s="777"/>
      <c r="CP12" s="777"/>
      <c r="CQ12" s="778"/>
      <c r="CR12" s="776">
        <v>30</v>
      </c>
      <c r="CS12" s="777"/>
      <c r="CT12" s="777"/>
      <c r="CU12" s="777"/>
      <c r="CV12" s="778"/>
      <c r="CW12" s="776" t="s">
        <v>551</v>
      </c>
      <c r="CX12" s="777"/>
      <c r="CY12" s="777"/>
      <c r="CZ12" s="777"/>
      <c r="DA12" s="778"/>
      <c r="DB12" s="776" t="s">
        <v>578</v>
      </c>
      <c r="DC12" s="777"/>
      <c r="DD12" s="777"/>
      <c r="DE12" s="777"/>
      <c r="DF12" s="778"/>
      <c r="DG12" s="776" t="s">
        <v>578</v>
      </c>
      <c r="DH12" s="777"/>
      <c r="DI12" s="777"/>
      <c r="DJ12" s="777"/>
      <c r="DK12" s="778"/>
      <c r="DL12" s="776" t="s">
        <v>578</v>
      </c>
      <c r="DM12" s="777"/>
      <c r="DN12" s="777"/>
      <c r="DO12" s="777"/>
      <c r="DP12" s="778"/>
      <c r="DQ12" s="776" t="s">
        <v>578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570</v>
      </c>
      <c r="BT13" s="774"/>
      <c r="BU13" s="774"/>
      <c r="BV13" s="774"/>
      <c r="BW13" s="774"/>
      <c r="BX13" s="774"/>
      <c r="BY13" s="774"/>
      <c r="BZ13" s="774"/>
      <c r="CA13" s="774"/>
      <c r="CB13" s="774"/>
      <c r="CC13" s="774"/>
      <c r="CD13" s="774"/>
      <c r="CE13" s="774"/>
      <c r="CF13" s="774"/>
      <c r="CG13" s="775"/>
      <c r="CH13" s="776">
        <v>-2</v>
      </c>
      <c r="CI13" s="777"/>
      <c r="CJ13" s="777"/>
      <c r="CK13" s="777"/>
      <c r="CL13" s="778"/>
      <c r="CM13" s="776">
        <v>52</v>
      </c>
      <c r="CN13" s="777"/>
      <c r="CO13" s="777"/>
      <c r="CP13" s="777"/>
      <c r="CQ13" s="778"/>
      <c r="CR13" s="776">
        <v>43</v>
      </c>
      <c r="CS13" s="777"/>
      <c r="CT13" s="777"/>
      <c r="CU13" s="777"/>
      <c r="CV13" s="778"/>
      <c r="CW13" s="776">
        <v>0</v>
      </c>
      <c r="CX13" s="777"/>
      <c r="CY13" s="777"/>
      <c r="CZ13" s="777"/>
      <c r="DA13" s="778"/>
      <c r="DB13" s="776" t="s">
        <v>578</v>
      </c>
      <c r="DC13" s="777"/>
      <c r="DD13" s="777"/>
      <c r="DE13" s="777"/>
      <c r="DF13" s="778"/>
      <c r="DG13" s="776" t="s">
        <v>578</v>
      </c>
      <c r="DH13" s="777"/>
      <c r="DI13" s="777"/>
      <c r="DJ13" s="777"/>
      <c r="DK13" s="778"/>
      <c r="DL13" s="776" t="s">
        <v>578</v>
      </c>
      <c r="DM13" s="777"/>
      <c r="DN13" s="777"/>
      <c r="DO13" s="777"/>
      <c r="DP13" s="778"/>
      <c r="DQ13" s="776" t="s">
        <v>578</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571</v>
      </c>
      <c r="BT14" s="774"/>
      <c r="BU14" s="774"/>
      <c r="BV14" s="774"/>
      <c r="BW14" s="774"/>
      <c r="BX14" s="774"/>
      <c r="BY14" s="774"/>
      <c r="BZ14" s="774"/>
      <c r="CA14" s="774"/>
      <c r="CB14" s="774"/>
      <c r="CC14" s="774"/>
      <c r="CD14" s="774"/>
      <c r="CE14" s="774"/>
      <c r="CF14" s="774"/>
      <c r="CG14" s="775"/>
      <c r="CH14" s="776">
        <v>6</v>
      </c>
      <c r="CI14" s="777"/>
      <c r="CJ14" s="777"/>
      <c r="CK14" s="777"/>
      <c r="CL14" s="778"/>
      <c r="CM14" s="776">
        <v>48</v>
      </c>
      <c r="CN14" s="777"/>
      <c r="CO14" s="777"/>
      <c r="CP14" s="777"/>
      <c r="CQ14" s="778"/>
      <c r="CR14" s="776">
        <v>23</v>
      </c>
      <c r="CS14" s="777"/>
      <c r="CT14" s="777"/>
      <c r="CU14" s="777"/>
      <c r="CV14" s="778"/>
      <c r="CW14" s="776" t="s">
        <v>551</v>
      </c>
      <c r="CX14" s="777"/>
      <c r="CY14" s="777"/>
      <c r="CZ14" s="777"/>
      <c r="DA14" s="778"/>
      <c r="DB14" s="776" t="s">
        <v>578</v>
      </c>
      <c r="DC14" s="777"/>
      <c r="DD14" s="777"/>
      <c r="DE14" s="777"/>
      <c r="DF14" s="778"/>
      <c r="DG14" s="776" t="s">
        <v>578</v>
      </c>
      <c r="DH14" s="777"/>
      <c r="DI14" s="777"/>
      <c r="DJ14" s="777"/>
      <c r="DK14" s="778"/>
      <c r="DL14" s="776" t="s">
        <v>578</v>
      </c>
      <c r="DM14" s="777"/>
      <c r="DN14" s="777"/>
      <c r="DO14" s="777"/>
      <c r="DP14" s="778"/>
      <c r="DQ14" s="776" t="s">
        <v>578</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572</v>
      </c>
      <c r="BT15" s="774"/>
      <c r="BU15" s="774"/>
      <c r="BV15" s="774"/>
      <c r="BW15" s="774"/>
      <c r="BX15" s="774"/>
      <c r="BY15" s="774"/>
      <c r="BZ15" s="774"/>
      <c r="CA15" s="774"/>
      <c r="CB15" s="774"/>
      <c r="CC15" s="774"/>
      <c r="CD15" s="774"/>
      <c r="CE15" s="774"/>
      <c r="CF15" s="774"/>
      <c r="CG15" s="775"/>
      <c r="CH15" s="776">
        <v>16</v>
      </c>
      <c r="CI15" s="777"/>
      <c r="CJ15" s="777"/>
      <c r="CK15" s="777"/>
      <c r="CL15" s="778"/>
      <c r="CM15" s="776">
        <v>737</v>
      </c>
      <c r="CN15" s="777"/>
      <c r="CO15" s="777"/>
      <c r="CP15" s="777"/>
      <c r="CQ15" s="778"/>
      <c r="CR15" s="776">
        <v>11</v>
      </c>
      <c r="CS15" s="777"/>
      <c r="CT15" s="777"/>
      <c r="CU15" s="777"/>
      <c r="CV15" s="778"/>
      <c r="CW15" s="776">
        <v>71</v>
      </c>
      <c r="CX15" s="777"/>
      <c r="CY15" s="777"/>
      <c r="CZ15" s="777"/>
      <c r="DA15" s="778"/>
      <c r="DB15" s="776" t="s">
        <v>578</v>
      </c>
      <c r="DC15" s="777"/>
      <c r="DD15" s="777"/>
      <c r="DE15" s="777"/>
      <c r="DF15" s="778"/>
      <c r="DG15" s="776" t="s">
        <v>578</v>
      </c>
      <c r="DH15" s="777"/>
      <c r="DI15" s="777"/>
      <c r="DJ15" s="777"/>
      <c r="DK15" s="778"/>
      <c r="DL15" s="776" t="s">
        <v>578</v>
      </c>
      <c r="DM15" s="777"/>
      <c r="DN15" s="777"/>
      <c r="DO15" s="777"/>
      <c r="DP15" s="778"/>
      <c r="DQ15" s="776" t="s">
        <v>578</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f>SUM(Q7:U22)</f>
        <v>37235</v>
      </c>
      <c r="R23" s="793"/>
      <c r="S23" s="793"/>
      <c r="T23" s="793"/>
      <c r="U23" s="793"/>
      <c r="V23" s="793">
        <f t="shared" ref="V23" si="0">SUM(V7:Z22)</f>
        <v>35217</v>
      </c>
      <c r="W23" s="793"/>
      <c r="X23" s="793"/>
      <c r="Y23" s="793"/>
      <c r="Z23" s="793"/>
      <c r="AA23" s="793">
        <f t="shared" ref="AA23" si="1">SUM(AA7:AE22)</f>
        <v>2018</v>
      </c>
      <c r="AB23" s="793"/>
      <c r="AC23" s="793"/>
      <c r="AD23" s="793"/>
      <c r="AE23" s="794"/>
      <c r="AF23" s="795">
        <v>1819</v>
      </c>
      <c r="AG23" s="793"/>
      <c r="AH23" s="793"/>
      <c r="AI23" s="793"/>
      <c r="AJ23" s="796"/>
      <c r="AK23" s="797"/>
      <c r="AL23" s="798"/>
      <c r="AM23" s="798"/>
      <c r="AN23" s="798"/>
      <c r="AO23" s="798"/>
      <c r="AP23" s="793">
        <f>SUM(AP7:AT22)</f>
        <v>44628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5008</v>
      </c>
      <c r="R28" s="823"/>
      <c r="S28" s="823"/>
      <c r="T28" s="823"/>
      <c r="U28" s="823"/>
      <c r="V28" s="823">
        <v>4797</v>
      </c>
      <c r="W28" s="823"/>
      <c r="X28" s="823"/>
      <c r="Y28" s="823"/>
      <c r="Z28" s="823"/>
      <c r="AA28" s="823">
        <v>212</v>
      </c>
      <c r="AB28" s="823"/>
      <c r="AC28" s="823"/>
      <c r="AD28" s="823"/>
      <c r="AE28" s="824"/>
      <c r="AF28" s="825">
        <v>212</v>
      </c>
      <c r="AG28" s="823"/>
      <c r="AH28" s="823"/>
      <c r="AI28" s="823"/>
      <c r="AJ28" s="826"/>
      <c r="AK28" s="827">
        <v>407</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236</v>
      </c>
      <c r="R29" s="784"/>
      <c r="S29" s="784"/>
      <c r="T29" s="784"/>
      <c r="U29" s="784"/>
      <c r="V29" s="784">
        <v>167</v>
      </c>
      <c r="W29" s="784"/>
      <c r="X29" s="784"/>
      <c r="Y29" s="784"/>
      <c r="Z29" s="784"/>
      <c r="AA29" s="784">
        <v>70</v>
      </c>
      <c r="AB29" s="784"/>
      <c r="AC29" s="784"/>
      <c r="AD29" s="784"/>
      <c r="AE29" s="785"/>
      <c r="AF29" s="786">
        <v>65</v>
      </c>
      <c r="AG29" s="787"/>
      <c r="AH29" s="787"/>
      <c r="AI29" s="787"/>
      <c r="AJ29" s="788"/>
      <c r="AK29" s="834">
        <v>80</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7926</v>
      </c>
      <c r="R30" s="784"/>
      <c r="S30" s="784"/>
      <c r="T30" s="784"/>
      <c r="U30" s="784"/>
      <c r="V30" s="784">
        <v>7662</v>
      </c>
      <c r="W30" s="784"/>
      <c r="X30" s="784"/>
      <c r="Y30" s="784"/>
      <c r="Z30" s="784"/>
      <c r="AA30" s="784">
        <v>265</v>
      </c>
      <c r="AB30" s="784"/>
      <c r="AC30" s="784"/>
      <c r="AD30" s="784"/>
      <c r="AE30" s="785"/>
      <c r="AF30" s="786">
        <v>265</v>
      </c>
      <c r="AG30" s="787"/>
      <c r="AH30" s="787"/>
      <c r="AI30" s="787"/>
      <c r="AJ30" s="788"/>
      <c r="AK30" s="834">
        <v>1255</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745</v>
      </c>
      <c r="R31" s="784"/>
      <c r="S31" s="784"/>
      <c r="T31" s="784"/>
      <c r="U31" s="784"/>
      <c r="V31" s="784">
        <v>726</v>
      </c>
      <c r="W31" s="784"/>
      <c r="X31" s="784"/>
      <c r="Y31" s="784"/>
      <c r="Z31" s="784"/>
      <c r="AA31" s="784">
        <v>18</v>
      </c>
      <c r="AB31" s="784"/>
      <c r="AC31" s="784"/>
      <c r="AD31" s="784"/>
      <c r="AE31" s="785"/>
      <c r="AF31" s="786">
        <v>18</v>
      </c>
      <c r="AG31" s="787"/>
      <c r="AH31" s="787"/>
      <c r="AI31" s="787"/>
      <c r="AJ31" s="788"/>
      <c r="AK31" s="834">
        <v>200</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51</v>
      </c>
      <c r="R32" s="784"/>
      <c r="S32" s="784"/>
      <c r="T32" s="784"/>
      <c r="U32" s="784"/>
      <c r="V32" s="784">
        <v>41</v>
      </c>
      <c r="W32" s="784"/>
      <c r="X32" s="784"/>
      <c r="Y32" s="784"/>
      <c r="Z32" s="784"/>
      <c r="AA32" s="784">
        <v>10</v>
      </c>
      <c r="AB32" s="784"/>
      <c r="AC32" s="784"/>
      <c r="AD32" s="784"/>
      <c r="AE32" s="785"/>
      <c r="AF32" s="786">
        <v>10</v>
      </c>
      <c r="AG32" s="787"/>
      <c r="AH32" s="787"/>
      <c r="AI32" s="787"/>
      <c r="AJ32" s="788"/>
      <c r="AK32" s="834" t="s">
        <v>551</v>
      </c>
      <c r="AL32" s="830"/>
      <c r="AM32" s="830"/>
      <c r="AN32" s="830"/>
      <c r="AO32" s="830"/>
      <c r="AP32" s="830" t="s">
        <v>551</v>
      </c>
      <c r="AQ32" s="830"/>
      <c r="AR32" s="830"/>
      <c r="AS32" s="830"/>
      <c r="AT32" s="830"/>
      <c r="AU32" s="830" t="s">
        <v>551</v>
      </c>
      <c r="AV32" s="830"/>
      <c r="AW32" s="830"/>
      <c r="AX32" s="830"/>
      <c r="AY32" s="830"/>
      <c r="AZ32" s="831" t="s">
        <v>551</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753</v>
      </c>
      <c r="R33" s="784"/>
      <c r="S33" s="784"/>
      <c r="T33" s="784"/>
      <c r="U33" s="784"/>
      <c r="V33" s="784">
        <v>669</v>
      </c>
      <c r="W33" s="784"/>
      <c r="X33" s="784"/>
      <c r="Y33" s="784"/>
      <c r="Z33" s="784"/>
      <c r="AA33" s="784">
        <v>84</v>
      </c>
      <c r="AB33" s="784"/>
      <c r="AC33" s="784"/>
      <c r="AD33" s="784"/>
      <c r="AE33" s="785"/>
      <c r="AF33" s="786">
        <v>1230</v>
      </c>
      <c r="AG33" s="787"/>
      <c r="AH33" s="787"/>
      <c r="AI33" s="787"/>
      <c r="AJ33" s="788"/>
      <c r="AK33" s="834">
        <v>22</v>
      </c>
      <c r="AL33" s="830"/>
      <c r="AM33" s="830"/>
      <c r="AN33" s="830"/>
      <c r="AO33" s="830"/>
      <c r="AP33" s="830">
        <v>2976</v>
      </c>
      <c r="AQ33" s="830"/>
      <c r="AR33" s="830"/>
      <c r="AS33" s="830"/>
      <c r="AT33" s="830"/>
      <c r="AU33" s="830">
        <v>122</v>
      </c>
      <c r="AV33" s="830"/>
      <c r="AW33" s="830"/>
      <c r="AX33" s="830"/>
      <c r="AY33" s="830"/>
      <c r="AZ33" s="831" t="s">
        <v>551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947</v>
      </c>
      <c r="R34" s="784"/>
      <c r="S34" s="784"/>
      <c r="T34" s="784"/>
      <c r="U34" s="784"/>
      <c r="V34" s="784">
        <v>890</v>
      </c>
      <c r="W34" s="784"/>
      <c r="X34" s="784"/>
      <c r="Y34" s="784"/>
      <c r="Z34" s="784"/>
      <c r="AA34" s="784">
        <v>57</v>
      </c>
      <c r="AB34" s="784"/>
      <c r="AC34" s="784"/>
      <c r="AD34" s="784"/>
      <c r="AE34" s="785"/>
      <c r="AF34" s="786">
        <v>959</v>
      </c>
      <c r="AG34" s="787"/>
      <c r="AH34" s="787"/>
      <c r="AI34" s="787"/>
      <c r="AJ34" s="788"/>
      <c r="AK34" s="834">
        <v>542</v>
      </c>
      <c r="AL34" s="830"/>
      <c r="AM34" s="830"/>
      <c r="AN34" s="830"/>
      <c r="AO34" s="830"/>
      <c r="AP34" s="830">
        <v>4808</v>
      </c>
      <c r="AQ34" s="830"/>
      <c r="AR34" s="830"/>
      <c r="AS34" s="830"/>
      <c r="AT34" s="830"/>
      <c r="AU34" s="830">
        <v>3048</v>
      </c>
      <c r="AV34" s="830"/>
      <c r="AW34" s="830"/>
      <c r="AX34" s="830"/>
      <c r="AY34" s="830"/>
      <c r="AZ34" s="831" t="s">
        <v>551</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2930</v>
      </c>
      <c r="R35" s="784"/>
      <c r="S35" s="784"/>
      <c r="T35" s="784"/>
      <c r="U35" s="784"/>
      <c r="V35" s="784">
        <v>2517</v>
      </c>
      <c r="W35" s="784"/>
      <c r="X35" s="784"/>
      <c r="Y35" s="784"/>
      <c r="Z35" s="784"/>
      <c r="AA35" s="784">
        <v>413</v>
      </c>
      <c r="AB35" s="784"/>
      <c r="AC35" s="784"/>
      <c r="AD35" s="784"/>
      <c r="AE35" s="785"/>
      <c r="AF35" s="786">
        <v>583</v>
      </c>
      <c r="AG35" s="787"/>
      <c r="AH35" s="787"/>
      <c r="AI35" s="787"/>
      <c r="AJ35" s="788"/>
      <c r="AK35" s="834">
        <v>1269</v>
      </c>
      <c r="AL35" s="830"/>
      <c r="AM35" s="830"/>
      <c r="AN35" s="830"/>
      <c r="AO35" s="830"/>
      <c r="AP35" s="830">
        <v>13108</v>
      </c>
      <c r="AQ35" s="830"/>
      <c r="AR35" s="830"/>
      <c r="AS35" s="830"/>
      <c r="AT35" s="830"/>
      <c r="AU35" s="830">
        <v>8334</v>
      </c>
      <c r="AV35" s="830"/>
      <c r="AW35" s="830"/>
      <c r="AX35" s="830"/>
      <c r="AY35" s="830"/>
      <c r="AZ35" s="831" t="s">
        <v>551</v>
      </c>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397</v>
      </c>
      <c r="C36" s="781"/>
      <c r="D36" s="781"/>
      <c r="E36" s="781"/>
      <c r="F36" s="781"/>
      <c r="G36" s="781"/>
      <c r="H36" s="781"/>
      <c r="I36" s="781"/>
      <c r="J36" s="781"/>
      <c r="K36" s="781"/>
      <c r="L36" s="781"/>
      <c r="M36" s="781"/>
      <c r="N36" s="781"/>
      <c r="O36" s="781"/>
      <c r="P36" s="782"/>
      <c r="Q36" s="783">
        <v>22</v>
      </c>
      <c r="R36" s="784"/>
      <c r="S36" s="784"/>
      <c r="T36" s="784"/>
      <c r="U36" s="784"/>
      <c r="V36" s="784">
        <v>17</v>
      </c>
      <c r="W36" s="784"/>
      <c r="X36" s="784"/>
      <c r="Y36" s="784"/>
      <c r="Z36" s="784"/>
      <c r="AA36" s="784">
        <v>5</v>
      </c>
      <c r="AB36" s="784"/>
      <c r="AC36" s="784"/>
      <c r="AD36" s="784"/>
      <c r="AE36" s="785"/>
      <c r="AF36" s="786">
        <v>5</v>
      </c>
      <c r="AG36" s="787"/>
      <c r="AH36" s="787"/>
      <c r="AI36" s="787"/>
      <c r="AJ36" s="788"/>
      <c r="AK36" s="834" t="s">
        <v>551</v>
      </c>
      <c r="AL36" s="830"/>
      <c r="AM36" s="830"/>
      <c r="AN36" s="830"/>
      <c r="AO36" s="830"/>
      <c r="AP36" s="830">
        <v>57</v>
      </c>
      <c r="AQ36" s="830"/>
      <c r="AR36" s="830"/>
      <c r="AS36" s="830"/>
      <c r="AT36" s="830"/>
      <c r="AU36" s="830" t="s">
        <v>551</v>
      </c>
      <c r="AV36" s="830"/>
      <c r="AW36" s="830"/>
      <c r="AX36" s="830"/>
      <c r="AY36" s="830"/>
      <c r="AZ36" s="831" t="s">
        <v>551</v>
      </c>
      <c r="BA36" s="831"/>
      <c r="BB36" s="831"/>
      <c r="BC36" s="831"/>
      <c r="BD36" s="831"/>
      <c r="BE36" s="832" t="s">
        <v>398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3347</v>
      </c>
      <c r="AG63" s="844"/>
      <c r="AH63" s="844"/>
      <c r="AI63" s="844"/>
      <c r="AJ63" s="845"/>
      <c r="AK63" s="846"/>
      <c r="AL63" s="841"/>
      <c r="AM63" s="841"/>
      <c r="AN63" s="841"/>
      <c r="AO63" s="841"/>
      <c r="AP63" s="844">
        <f>SUM(AP28:AT62)</f>
        <v>20949</v>
      </c>
      <c r="AQ63" s="844"/>
      <c r="AR63" s="844"/>
      <c r="AS63" s="844"/>
      <c r="AT63" s="844"/>
      <c r="AU63" s="844">
        <f>SUM(AU28:AY62)</f>
        <v>11504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295</v>
      </c>
      <c r="R68" s="866"/>
      <c r="S68" s="866"/>
      <c r="T68" s="866"/>
      <c r="U68" s="866"/>
      <c r="V68" s="866">
        <v>251</v>
      </c>
      <c r="W68" s="866"/>
      <c r="X68" s="866"/>
      <c r="Y68" s="866"/>
      <c r="Z68" s="866"/>
      <c r="AA68" s="866">
        <v>44</v>
      </c>
      <c r="AB68" s="866"/>
      <c r="AC68" s="866"/>
      <c r="AD68" s="866"/>
      <c r="AE68" s="866"/>
      <c r="AF68" s="866">
        <v>44</v>
      </c>
      <c r="AG68" s="866"/>
      <c r="AH68" s="866"/>
      <c r="AI68" s="866"/>
      <c r="AJ68" s="866"/>
      <c r="AK68" s="866">
        <v>12</v>
      </c>
      <c r="AL68" s="866"/>
      <c r="AM68" s="866"/>
      <c r="AN68" s="866"/>
      <c r="AO68" s="866"/>
      <c r="AP68" s="866">
        <v>36</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409</v>
      </c>
      <c r="R69" s="830"/>
      <c r="S69" s="830"/>
      <c r="T69" s="830"/>
      <c r="U69" s="830"/>
      <c r="V69" s="830">
        <v>390</v>
      </c>
      <c r="W69" s="830"/>
      <c r="X69" s="830"/>
      <c r="Y69" s="830"/>
      <c r="Z69" s="830"/>
      <c r="AA69" s="830">
        <v>19</v>
      </c>
      <c r="AB69" s="830"/>
      <c r="AC69" s="830"/>
      <c r="AD69" s="830"/>
      <c r="AE69" s="830"/>
      <c r="AF69" s="830">
        <v>19</v>
      </c>
      <c r="AG69" s="830"/>
      <c r="AH69" s="830"/>
      <c r="AI69" s="830"/>
      <c r="AJ69" s="830"/>
      <c r="AK69" s="830" t="s">
        <v>491</v>
      </c>
      <c r="AL69" s="830"/>
      <c r="AM69" s="830"/>
      <c r="AN69" s="830"/>
      <c r="AO69" s="830"/>
      <c r="AP69" s="830">
        <v>439</v>
      </c>
      <c r="AQ69" s="830"/>
      <c r="AR69" s="830"/>
      <c r="AS69" s="830"/>
      <c r="AT69" s="830"/>
      <c r="AU69" s="830">
        <v>96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1801</v>
      </c>
      <c r="R70" s="830"/>
      <c r="S70" s="830"/>
      <c r="T70" s="830"/>
      <c r="U70" s="830"/>
      <c r="V70" s="830">
        <v>1743</v>
      </c>
      <c r="W70" s="830"/>
      <c r="X70" s="830"/>
      <c r="Y70" s="830"/>
      <c r="Z70" s="830"/>
      <c r="AA70" s="830">
        <v>58</v>
      </c>
      <c r="AB70" s="830"/>
      <c r="AC70" s="830"/>
      <c r="AD70" s="830"/>
      <c r="AE70" s="830"/>
      <c r="AF70" s="830">
        <v>58</v>
      </c>
      <c r="AG70" s="830"/>
      <c r="AH70" s="830"/>
      <c r="AI70" s="830"/>
      <c r="AJ70" s="830"/>
      <c r="AK70" s="830" t="s">
        <v>491</v>
      </c>
      <c r="AL70" s="830"/>
      <c r="AM70" s="830"/>
      <c r="AN70" s="830"/>
      <c r="AO70" s="830"/>
      <c r="AP70" s="830">
        <v>1931</v>
      </c>
      <c r="AQ70" s="830"/>
      <c r="AR70" s="830"/>
      <c r="AS70" s="830"/>
      <c r="AT70" s="830"/>
      <c r="AU70" s="830">
        <v>1535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47</v>
      </c>
      <c r="R71" s="830"/>
      <c r="S71" s="830"/>
      <c r="T71" s="830"/>
      <c r="U71" s="830"/>
      <c r="V71" s="830">
        <v>46</v>
      </c>
      <c r="W71" s="830"/>
      <c r="X71" s="830"/>
      <c r="Y71" s="830"/>
      <c r="Z71" s="830"/>
      <c r="AA71" s="830">
        <v>1</v>
      </c>
      <c r="AB71" s="830"/>
      <c r="AC71" s="830"/>
      <c r="AD71" s="830"/>
      <c r="AE71" s="830"/>
      <c r="AF71" s="830">
        <v>1</v>
      </c>
      <c r="AG71" s="830"/>
      <c r="AH71" s="830"/>
      <c r="AI71" s="830"/>
      <c r="AJ71" s="830"/>
      <c r="AK71" s="830" t="s">
        <v>491</v>
      </c>
      <c r="AL71" s="830"/>
      <c r="AM71" s="830"/>
      <c r="AN71" s="830"/>
      <c r="AO71" s="830"/>
      <c r="AP71" s="830" t="s">
        <v>491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722</v>
      </c>
      <c r="R72" s="830"/>
      <c r="S72" s="830"/>
      <c r="T72" s="830"/>
      <c r="U72" s="830"/>
      <c r="V72" s="830">
        <v>641</v>
      </c>
      <c r="W72" s="830"/>
      <c r="X72" s="830"/>
      <c r="Y72" s="830"/>
      <c r="Z72" s="830"/>
      <c r="AA72" s="830">
        <v>81</v>
      </c>
      <c r="AB72" s="830"/>
      <c r="AC72" s="830"/>
      <c r="AD72" s="830"/>
      <c r="AE72" s="830"/>
      <c r="AF72" s="830">
        <v>81</v>
      </c>
      <c r="AG72" s="830"/>
      <c r="AH72" s="830"/>
      <c r="AI72" s="830"/>
      <c r="AJ72" s="830"/>
      <c r="AK72" s="830">
        <v>128</v>
      </c>
      <c r="AL72" s="830"/>
      <c r="AM72" s="830"/>
      <c r="AN72" s="830"/>
      <c r="AO72" s="830"/>
      <c r="AP72" s="830" t="s">
        <v>491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5892</v>
      </c>
      <c r="R73" s="830"/>
      <c r="S73" s="830"/>
      <c r="T73" s="830"/>
      <c r="U73" s="830"/>
      <c r="V73" s="830">
        <v>5654</v>
      </c>
      <c r="W73" s="830"/>
      <c r="X73" s="830"/>
      <c r="Y73" s="830"/>
      <c r="Z73" s="830"/>
      <c r="AA73" s="830">
        <v>238</v>
      </c>
      <c r="AB73" s="830"/>
      <c r="AC73" s="830"/>
      <c r="AD73" s="830"/>
      <c r="AE73" s="830"/>
      <c r="AF73" s="830">
        <v>238</v>
      </c>
      <c r="AG73" s="830"/>
      <c r="AH73" s="830"/>
      <c r="AI73" s="830"/>
      <c r="AJ73" s="830"/>
      <c r="AK73" s="830" t="s">
        <v>491</v>
      </c>
      <c r="AL73" s="830"/>
      <c r="AM73" s="830"/>
      <c r="AN73" s="830"/>
      <c r="AO73" s="830"/>
      <c r="AP73" s="830" t="s">
        <v>491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1726</v>
      </c>
      <c r="R74" s="830"/>
      <c r="S74" s="830"/>
      <c r="T74" s="830"/>
      <c r="U74" s="830"/>
      <c r="V74" s="830">
        <v>1722</v>
      </c>
      <c r="W74" s="830"/>
      <c r="X74" s="830"/>
      <c r="Y74" s="830"/>
      <c r="Z74" s="830"/>
      <c r="AA74" s="830">
        <v>3</v>
      </c>
      <c r="AB74" s="830"/>
      <c r="AC74" s="830"/>
      <c r="AD74" s="830"/>
      <c r="AE74" s="830"/>
      <c r="AF74" s="830">
        <v>3</v>
      </c>
      <c r="AG74" s="830"/>
      <c r="AH74" s="830"/>
      <c r="AI74" s="830"/>
      <c r="AJ74" s="830"/>
      <c r="AK74" s="830">
        <v>38</v>
      </c>
      <c r="AL74" s="830"/>
      <c r="AM74" s="830"/>
      <c r="AN74" s="830"/>
      <c r="AO74" s="830"/>
      <c r="AP74" s="830" t="s">
        <v>491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3</v>
      </c>
      <c r="R75" s="878"/>
      <c r="S75" s="878"/>
      <c r="T75" s="878"/>
      <c r="U75" s="834"/>
      <c r="V75" s="879">
        <v>3</v>
      </c>
      <c r="W75" s="878"/>
      <c r="X75" s="878"/>
      <c r="Y75" s="878"/>
      <c r="Z75" s="834"/>
      <c r="AA75" s="879">
        <v>0</v>
      </c>
      <c r="AB75" s="878"/>
      <c r="AC75" s="878"/>
      <c r="AD75" s="878"/>
      <c r="AE75" s="834"/>
      <c r="AF75" s="879">
        <v>0</v>
      </c>
      <c r="AG75" s="878"/>
      <c r="AH75" s="878"/>
      <c r="AI75" s="878"/>
      <c r="AJ75" s="834"/>
      <c r="AK75" s="879" t="s">
        <v>491</v>
      </c>
      <c r="AL75" s="878"/>
      <c r="AM75" s="878"/>
      <c r="AN75" s="878"/>
      <c r="AO75" s="834"/>
      <c r="AP75" s="879" t="s">
        <v>491</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12</v>
      </c>
      <c r="R76" s="878"/>
      <c r="S76" s="878"/>
      <c r="T76" s="878"/>
      <c r="U76" s="834"/>
      <c r="V76" s="879">
        <v>11</v>
      </c>
      <c r="W76" s="878"/>
      <c r="X76" s="878"/>
      <c r="Y76" s="878"/>
      <c r="Z76" s="834"/>
      <c r="AA76" s="879">
        <v>1</v>
      </c>
      <c r="AB76" s="878"/>
      <c r="AC76" s="878"/>
      <c r="AD76" s="878"/>
      <c r="AE76" s="834"/>
      <c r="AF76" s="879">
        <v>1</v>
      </c>
      <c r="AG76" s="878"/>
      <c r="AH76" s="878"/>
      <c r="AI76" s="878"/>
      <c r="AJ76" s="834"/>
      <c r="AK76" s="879" t="s">
        <v>491</v>
      </c>
      <c r="AL76" s="878"/>
      <c r="AM76" s="878"/>
      <c r="AN76" s="878"/>
      <c r="AO76" s="834"/>
      <c r="AP76" s="879" t="s">
        <v>491</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846</v>
      </c>
      <c r="R77" s="878"/>
      <c r="S77" s="878"/>
      <c r="T77" s="878"/>
      <c r="U77" s="834"/>
      <c r="V77" s="879">
        <v>789</v>
      </c>
      <c r="W77" s="878"/>
      <c r="X77" s="878"/>
      <c r="Y77" s="878"/>
      <c r="Z77" s="834"/>
      <c r="AA77" s="879">
        <v>57</v>
      </c>
      <c r="AB77" s="878"/>
      <c r="AC77" s="878"/>
      <c r="AD77" s="878"/>
      <c r="AE77" s="834"/>
      <c r="AF77" s="879">
        <v>57</v>
      </c>
      <c r="AG77" s="878"/>
      <c r="AH77" s="878"/>
      <c r="AI77" s="878"/>
      <c r="AJ77" s="834"/>
      <c r="AK77" s="879">
        <v>374</v>
      </c>
      <c r="AL77" s="878"/>
      <c r="AM77" s="878"/>
      <c r="AN77" s="878"/>
      <c r="AO77" s="834"/>
      <c r="AP77" s="879" t="s">
        <v>491</v>
      </c>
      <c r="AQ77" s="878"/>
      <c r="AR77" s="878"/>
      <c r="AS77" s="878"/>
      <c r="AT77" s="834"/>
      <c r="AU77" s="879" t="s">
        <v>551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562</v>
      </c>
      <c r="C78" s="874"/>
      <c r="D78" s="874"/>
      <c r="E78" s="874"/>
      <c r="F78" s="874"/>
      <c r="G78" s="874"/>
      <c r="H78" s="874"/>
      <c r="I78" s="874"/>
      <c r="J78" s="874"/>
      <c r="K78" s="874"/>
      <c r="L78" s="874"/>
      <c r="M78" s="874"/>
      <c r="N78" s="874"/>
      <c r="O78" s="874"/>
      <c r="P78" s="875"/>
      <c r="Q78" s="876">
        <v>1238</v>
      </c>
      <c r="R78" s="830"/>
      <c r="S78" s="830"/>
      <c r="T78" s="830"/>
      <c r="U78" s="830"/>
      <c r="V78" s="830">
        <v>1143</v>
      </c>
      <c r="W78" s="830"/>
      <c r="X78" s="830"/>
      <c r="Y78" s="830"/>
      <c r="Z78" s="830"/>
      <c r="AA78" s="830">
        <v>95</v>
      </c>
      <c r="AB78" s="830"/>
      <c r="AC78" s="830"/>
      <c r="AD78" s="830"/>
      <c r="AE78" s="830"/>
      <c r="AF78" s="830">
        <v>95</v>
      </c>
      <c r="AG78" s="830"/>
      <c r="AH78" s="830"/>
      <c r="AI78" s="830"/>
      <c r="AJ78" s="830"/>
      <c r="AK78" s="830" t="s">
        <v>491</v>
      </c>
      <c r="AL78" s="830"/>
      <c r="AM78" s="830"/>
      <c r="AN78" s="830"/>
      <c r="AO78" s="830"/>
      <c r="AP78" s="830" t="s">
        <v>491</v>
      </c>
      <c r="AQ78" s="830"/>
      <c r="AR78" s="830"/>
      <c r="AS78" s="830"/>
      <c r="AT78" s="830"/>
      <c r="AU78" s="830" t="s">
        <v>551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563</v>
      </c>
      <c r="C79" s="874"/>
      <c r="D79" s="874"/>
      <c r="E79" s="874"/>
      <c r="F79" s="874"/>
      <c r="G79" s="874"/>
      <c r="H79" s="874"/>
      <c r="I79" s="874"/>
      <c r="J79" s="874"/>
      <c r="K79" s="874"/>
      <c r="L79" s="874"/>
      <c r="M79" s="874"/>
      <c r="N79" s="874"/>
      <c r="O79" s="874"/>
      <c r="P79" s="875"/>
      <c r="Q79" s="876">
        <v>286479</v>
      </c>
      <c r="R79" s="830"/>
      <c r="S79" s="830"/>
      <c r="T79" s="830"/>
      <c r="U79" s="830"/>
      <c r="V79" s="830">
        <v>283821</v>
      </c>
      <c r="W79" s="830"/>
      <c r="X79" s="830"/>
      <c r="Y79" s="830"/>
      <c r="Z79" s="830"/>
      <c r="AA79" s="830">
        <v>2657</v>
      </c>
      <c r="AB79" s="830"/>
      <c r="AC79" s="830"/>
      <c r="AD79" s="830"/>
      <c r="AE79" s="830"/>
      <c r="AF79" s="830">
        <v>2657</v>
      </c>
      <c r="AG79" s="830"/>
      <c r="AH79" s="830"/>
      <c r="AI79" s="830"/>
      <c r="AJ79" s="830"/>
      <c r="AK79" s="830">
        <v>1846</v>
      </c>
      <c r="AL79" s="830"/>
      <c r="AM79" s="830"/>
      <c r="AN79" s="830"/>
      <c r="AO79" s="830"/>
      <c r="AP79" s="830" t="s">
        <v>491</v>
      </c>
      <c r="AQ79" s="830"/>
      <c r="AR79" s="830"/>
      <c r="AS79" s="830"/>
      <c r="AT79" s="830"/>
      <c r="AU79" s="830" t="s">
        <v>551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3254</v>
      </c>
      <c r="AG88" s="844"/>
      <c r="AH88" s="844"/>
      <c r="AI88" s="844"/>
      <c r="AJ88" s="844"/>
      <c r="AK88" s="841"/>
      <c r="AL88" s="841"/>
      <c r="AM88" s="841"/>
      <c r="AN88" s="841"/>
      <c r="AO88" s="841"/>
      <c r="AP88" s="844">
        <f t="shared" ref="AP88" si="2">SUM(AP68:AT87)</f>
        <v>2406</v>
      </c>
      <c r="AQ88" s="844"/>
      <c r="AR88" s="844"/>
      <c r="AS88" s="844"/>
      <c r="AT88" s="844"/>
      <c r="AU88" s="844">
        <f t="shared" ref="AU88" si="3">SUM(AU68:AY87)</f>
        <v>1631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585</v>
      </c>
      <c r="CS102" s="852"/>
      <c r="CT102" s="852"/>
      <c r="CU102" s="852"/>
      <c r="CV102" s="891"/>
      <c r="CW102" s="890">
        <f t="shared" ref="CW102" si="4">SUM(CW7:DA88)</f>
        <v>81</v>
      </c>
      <c r="CX102" s="852"/>
      <c r="CY102" s="852"/>
      <c r="CZ102" s="852"/>
      <c r="DA102" s="891"/>
      <c r="DB102" s="890">
        <f t="shared" ref="DB102" si="5">SUM(DB7:DF88)</f>
        <v>0</v>
      </c>
      <c r="DC102" s="852"/>
      <c r="DD102" s="852"/>
      <c r="DE102" s="852"/>
      <c r="DF102" s="891"/>
      <c r="DG102" s="890">
        <f t="shared" ref="DG102" si="6">SUM(DG7:DK88)</f>
        <v>0</v>
      </c>
      <c r="DH102" s="852"/>
      <c r="DI102" s="852"/>
      <c r="DJ102" s="852"/>
      <c r="DK102" s="891"/>
      <c r="DL102" s="890">
        <f t="shared" ref="DL102" si="7">SUM(DL7:DP88)</f>
        <v>0</v>
      </c>
      <c r="DM102" s="852"/>
      <c r="DN102" s="852"/>
      <c r="DO102" s="852"/>
      <c r="DP102" s="891"/>
      <c r="DQ102" s="890">
        <f t="shared" ref="DQ102" si="8">SUM(DQ7:DU88)</f>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5065454</v>
      </c>
      <c r="AB110" s="900"/>
      <c r="AC110" s="900"/>
      <c r="AD110" s="900"/>
      <c r="AE110" s="901"/>
      <c r="AF110" s="902">
        <v>5276534</v>
      </c>
      <c r="AG110" s="900"/>
      <c r="AH110" s="900"/>
      <c r="AI110" s="900"/>
      <c r="AJ110" s="901"/>
      <c r="AK110" s="902">
        <v>5270214</v>
      </c>
      <c r="AL110" s="900"/>
      <c r="AM110" s="900"/>
      <c r="AN110" s="900"/>
      <c r="AO110" s="901"/>
      <c r="AP110" s="903">
        <v>34</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48542923</v>
      </c>
      <c r="BR110" s="931"/>
      <c r="BS110" s="931"/>
      <c r="BT110" s="931"/>
      <c r="BU110" s="931"/>
      <c r="BV110" s="931">
        <v>47050232</v>
      </c>
      <c r="BW110" s="931"/>
      <c r="BX110" s="931"/>
      <c r="BY110" s="931"/>
      <c r="BZ110" s="931"/>
      <c r="CA110" s="931">
        <v>44627541</v>
      </c>
      <c r="CB110" s="931"/>
      <c r="CC110" s="931"/>
      <c r="CD110" s="931"/>
      <c r="CE110" s="931"/>
      <c r="CF110" s="944">
        <v>287.60000000000002</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647858</v>
      </c>
      <c r="BR111" s="926"/>
      <c r="BS111" s="926"/>
      <c r="BT111" s="926"/>
      <c r="BU111" s="926"/>
      <c r="BV111" s="926">
        <v>536335</v>
      </c>
      <c r="BW111" s="926"/>
      <c r="BX111" s="926"/>
      <c r="BY111" s="926"/>
      <c r="BZ111" s="926"/>
      <c r="CA111" s="926">
        <v>428223</v>
      </c>
      <c r="CB111" s="926"/>
      <c r="CC111" s="926"/>
      <c r="CD111" s="926"/>
      <c r="CE111" s="926"/>
      <c r="CF111" s="920">
        <v>2.8</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3333</v>
      </c>
      <c r="AB112" s="959"/>
      <c r="AC112" s="959"/>
      <c r="AD112" s="959"/>
      <c r="AE112" s="960"/>
      <c r="AF112" s="961">
        <v>3333</v>
      </c>
      <c r="AG112" s="959"/>
      <c r="AH112" s="959"/>
      <c r="AI112" s="959"/>
      <c r="AJ112" s="960"/>
      <c r="AK112" s="961">
        <v>3333</v>
      </c>
      <c r="AL112" s="959"/>
      <c r="AM112" s="959"/>
      <c r="AN112" s="959"/>
      <c r="AO112" s="960"/>
      <c r="AP112" s="962">
        <v>0</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12834175</v>
      </c>
      <c r="BR112" s="926"/>
      <c r="BS112" s="926"/>
      <c r="BT112" s="926"/>
      <c r="BU112" s="926"/>
      <c r="BV112" s="926">
        <v>11983601</v>
      </c>
      <c r="BW112" s="926"/>
      <c r="BX112" s="926"/>
      <c r="BY112" s="926"/>
      <c r="BZ112" s="926"/>
      <c r="CA112" s="926">
        <v>11504066</v>
      </c>
      <c r="CB112" s="926"/>
      <c r="CC112" s="926"/>
      <c r="CD112" s="926"/>
      <c r="CE112" s="926"/>
      <c r="CF112" s="920">
        <v>74.099999999999994</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1278881</v>
      </c>
      <c r="AB113" s="938"/>
      <c r="AC113" s="938"/>
      <c r="AD113" s="938"/>
      <c r="AE113" s="939"/>
      <c r="AF113" s="940">
        <v>1142852</v>
      </c>
      <c r="AG113" s="938"/>
      <c r="AH113" s="938"/>
      <c r="AI113" s="938"/>
      <c r="AJ113" s="939"/>
      <c r="AK113" s="940">
        <v>1205384</v>
      </c>
      <c r="AL113" s="938"/>
      <c r="AM113" s="938"/>
      <c r="AN113" s="938"/>
      <c r="AO113" s="939"/>
      <c r="AP113" s="941">
        <v>7.8</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2122741</v>
      </c>
      <c r="BR113" s="926"/>
      <c r="BS113" s="926"/>
      <c r="BT113" s="926"/>
      <c r="BU113" s="926"/>
      <c r="BV113" s="926">
        <v>1795487</v>
      </c>
      <c r="BW113" s="926"/>
      <c r="BX113" s="926"/>
      <c r="BY113" s="926"/>
      <c r="BZ113" s="926"/>
      <c r="CA113" s="926">
        <v>1631128</v>
      </c>
      <c r="CB113" s="926"/>
      <c r="CC113" s="926"/>
      <c r="CD113" s="926"/>
      <c r="CE113" s="926"/>
      <c r="CF113" s="920">
        <v>10.5</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380617</v>
      </c>
      <c r="AB114" s="959"/>
      <c r="AC114" s="959"/>
      <c r="AD114" s="959"/>
      <c r="AE114" s="960"/>
      <c r="AF114" s="961">
        <v>317047</v>
      </c>
      <c r="AG114" s="959"/>
      <c r="AH114" s="959"/>
      <c r="AI114" s="959"/>
      <c r="AJ114" s="960"/>
      <c r="AK114" s="961">
        <v>238703</v>
      </c>
      <c r="AL114" s="959"/>
      <c r="AM114" s="959"/>
      <c r="AN114" s="959"/>
      <c r="AO114" s="960"/>
      <c r="AP114" s="962">
        <v>1.5</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2973876</v>
      </c>
      <c r="BR114" s="926"/>
      <c r="BS114" s="926"/>
      <c r="BT114" s="926"/>
      <c r="BU114" s="926"/>
      <c r="BV114" s="926">
        <v>3032466</v>
      </c>
      <c r="BW114" s="926"/>
      <c r="BX114" s="926"/>
      <c r="BY114" s="926"/>
      <c r="BZ114" s="926"/>
      <c r="CA114" s="926">
        <v>3096238</v>
      </c>
      <c r="CB114" s="926"/>
      <c r="CC114" s="926"/>
      <c r="CD114" s="926"/>
      <c r="CE114" s="926"/>
      <c r="CF114" s="920">
        <v>20</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73556</v>
      </c>
      <c r="AB115" s="938"/>
      <c r="AC115" s="938"/>
      <c r="AD115" s="938"/>
      <c r="AE115" s="939"/>
      <c r="AF115" s="940">
        <v>67033</v>
      </c>
      <c r="AG115" s="938"/>
      <c r="AH115" s="938"/>
      <c r="AI115" s="938"/>
      <c r="AJ115" s="939"/>
      <c r="AK115" s="940">
        <v>66523</v>
      </c>
      <c r="AL115" s="938"/>
      <c r="AM115" s="938"/>
      <c r="AN115" s="938"/>
      <c r="AO115" s="939"/>
      <c r="AP115" s="941">
        <v>0.4</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31900</v>
      </c>
      <c r="BR115" s="926"/>
      <c r="BS115" s="926"/>
      <c r="BT115" s="926"/>
      <c r="BU115" s="926"/>
      <c r="BV115" s="926">
        <v>29700</v>
      </c>
      <c r="BW115" s="926"/>
      <c r="BX115" s="926"/>
      <c r="BY115" s="926"/>
      <c r="BZ115" s="926"/>
      <c r="CA115" s="926">
        <v>27500</v>
      </c>
      <c r="CB115" s="926"/>
      <c r="CC115" s="926"/>
      <c r="CD115" s="926"/>
      <c r="CE115" s="926"/>
      <c r="CF115" s="920">
        <v>0.2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v>
      </c>
      <c r="AB116" s="959"/>
      <c r="AC116" s="959"/>
      <c r="AD116" s="959"/>
      <c r="AE116" s="960"/>
      <c r="AF116" s="961">
        <v>14</v>
      </c>
      <c r="AG116" s="959"/>
      <c r="AH116" s="959"/>
      <c r="AI116" s="959"/>
      <c r="AJ116" s="960"/>
      <c r="AK116" s="961">
        <v>210</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99292</v>
      </c>
      <c r="DH116" s="959"/>
      <c r="DI116" s="959"/>
      <c r="DJ116" s="959"/>
      <c r="DK116" s="960"/>
      <c r="DL116" s="961">
        <v>69054</v>
      </c>
      <c r="DM116" s="959"/>
      <c r="DN116" s="959"/>
      <c r="DO116" s="959"/>
      <c r="DP116" s="960"/>
      <c r="DQ116" s="961">
        <v>39195</v>
      </c>
      <c r="DR116" s="959"/>
      <c r="DS116" s="959"/>
      <c r="DT116" s="959"/>
      <c r="DU116" s="960"/>
      <c r="DV116" s="962">
        <v>0.3</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6801848</v>
      </c>
      <c r="AB117" s="979"/>
      <c r="AC117" s="979"/>
      <c r="AD117" s="979"/>
      <c r="AE117" s="980"/>
      <c r="AF117" s="981">
        <v>6806813</v>
      </c>
      <c r="AG117" s="979"/>
      <c r="AH117" s="979"/>
      <c r="AI117" s="979"/>
      <c r="AJ117" s="980"/>
      <c r="AK117" s="981">
        <v>6784367</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67153473</v>
      </c>
      <c r="BR119" s="1000"/>
      <c r="BS119" s="1000"/>
      <c r="BT119" s="1000"/>
      <c r="BU119" s="1000"/>
      <c r="BV119" s="1000">
        <v>64427821</v>
      </c>
      <c r="BW119" s="1000"/>
      <c r="BX119" s="1000"/>
      <c r="BY119" s="1000"/>
      <c r="BZ119" s="1000"/>
      <c r="CA119" s="1000">
        <v>61314696</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548566</v>
      </c>
      <c r="DH119" s="986"/>
      <c r="DI119" s="986"/>
      <c r="DJ119" s="986"/>
      <c r="DK119" s="987"/>
      <c r="DL119" s="985">
        <v>467281</v>
      </c>
      <c r="DM119" s="986"/>
      <c r="DN119" s="986"/>
      <c r="DO119" s="986"/>
      <c r="DP119" s="987"/>
      <c r="DQ119" s="985">
        <v>389028</v>
      </c>
      <c r="DR119" s="986"/>
      <c r="DS119" s="986"/>
      <c r="DT119" s="986"/>
      <c r="DU119" s="987"/>
      <c r="DV119" s="988">
        <v>2.5</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5954625</v>
      </c>
      <c r="BR120" s="931"/>
      <c r="BS120" s="931"/>
      <c r="BT120" s="931"/>
      <c r="BU120" s="931"/>
      <c r="BV120" s="931">
        <v>6222952</v>
      </c>
      <c r="BW120" s="931"/>
      <c r="BX120" s="931"/>
      <c r="BY120" s="931"/>
      <c r="BZ120" s="931"/>
      <c r="CA120" s="931">
        <v>6807487</v>
      </c>
      <c r="CB120" s="931"/>
      <c r="CC120" s="931"/>
      <c r="CD120" s="931"/>
      <c r="CE120" s="931"/>
      <c r="CF120" s="944">
        <v>43.9</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9538780</v>
      </c>
      <c r="DH120" s="931"/>
      <c r="DI120" s="931"/>
      <c r="DJ120" s="931"/>
      <c r="DK120" s="931"/>
      <c r="DL120" s="931">
        <v>8905808</v>
      </c>
      <c r="DM120" s="931"/>
      <c r="DN120" s="931"/>
      <c r="DO120" s="931"/>
      <c r="DP120" s="931"/>
      <c r="DQ120" s="931">
        <v>8333615</v>
      </c>
      <c r="DR120" s="931"/>
      <c r="DS120" s="931"/>
      <c r="DT120" s="931"/>
      <c r="DU120" s="931"/>
      <c r="DV120" s="932">
        <v>53.7</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1232939</v>
      </c>
      <c r="BR121" s="926"/>
      <c r="BS121" s="926"/>
      <c r="BT121" s="926"/>
      <c r="BU121" s="926"/>
      <c r="BV121" s="926">
        <v>1180119</v>
      </c>
      <c r="BW121" s="926"/>
      <c r="BX121" s="926"/>
      <c r="BY121" s="926"/>
      <c r="BZ121" s="926"/>
      <c r="CA121" s="926">
        <v>1098512</v>
      </c>
      <c r="CB121" s="926"/>
      <c r="CC121" s="926"/>
      <c r="CD121" s="926"/>
      <c r="CE121" s="926"/>
      <c r="CF121" s="920">
        <v>7.1</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3217072</v>
      </c>
      <c r="DH121" s="926"/>
      <c r="DI121" s="926"/>
      <c r="DJ121" s="926"/>
      <c r="DK121" s="926"/>
      <c r="DL121" s="926">
        <v>2988965</v>
      </c>
      <c r="DM121" s="926"/>
      <c r="DN121" s="926"/>
      <c r="DO121" s="926"/>
      <c r="DP121" s="926"/>
      <c r="DQ121" s="926">
        <v>3048296</v>
      </c>
      <c r="DR121" s="926"/>
      <c r="DS121" s="926"/>
      <c r="DT121" s="926"/>
      <c r="DU121" s="926"/>
      <c r="DV121" s="927">
        <v>19.600000000000001</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43293166</v>
      </c>
      <c r="BR122" s="1000"/>
      <c r="BS122" s="1000"/>
      <c r="BT122" s="1000"/>
      <c r="BU122" s="1000"/>
      <c r="BV122" s="1000">
        <v>41366451</v>
      </c>
      <c r="BW122" s="1000"/>
      <c r="BX122" s="1000"/>
      <c r="BY122" s="1000"/>
      <c r="BZ122" s="1000"/>
      <c r="CA122" s="1000">
        <v>39013477</v>
      </c>
      <c r="CB122" s="1000"/>
      <c r="CC122" s="1000"/>
      <c r="CD122" s="1000"/>
      <c r="CE122" s="1000"/>
      <c r="CF122" s="1017">
        <v>251.4</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78323</v>
      </c>
      <c r="DH122" s="926"/>
      <c r="DI122" s="926"/>
      <c r="DJ122" s="926"/>
      <c r="DK122" s="926"/>
      <c r="DL122" s="926">
        <v>88828</v>
      </c>
      <c r="DM122" s="926"/>
      <c r="DN122" s="926"/>
      <c r="DO122" s="926"/>
      <c r="DP122" s="926"/>
      <c r="DQ122" s="926">
        <v>122155</v>
      </c>
      <c r="DR122" s="926"/>
      <c r="DS122" s="926"/>
      <c r="DT122" s="926"/>
      <c r="DU122" s="926"/>
      <c r="DV122" s="927">
        <v>0.8</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30621</v>
      </c>
      <c r="AB123" s="959"/>
      <c r="AC123" s="959"/>
      <c r="AD123" s="959"/>
      <c r="AE123" s="960"/>
      <c r="AF123" s="961">
        <v>30240</v>
      </c>
      <c r="AG123" s="959"/>
      <c r="AH123" s="959"/>
      <c r="AI123" s="959"/>
      <c r="AJ123" s="960"/>
      <c r="AK123" s="961">
        <v>29858</v>
      </c>
      <c r="AL123" s="959"/>
      <c r="AM123" s="959"/>
      <c r="AN123" s="959"/>
      <c r="AO123" s="960"/>
      <c r="AP123" s="962">
        <v>0.2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50480730</v>
      </c>
      <c r="BR123" s="1064"/>
      <c r="BS123" s="1064"/>
      <c r="BT123" s="1064"/>
      <c r="BU123" s="1064"/>
      <c r="BV123" s="1064">
        <v>48769522</v>
      </c>
      <c r="BW123" s="1064"/>
      <c r="BX123" s="1064"/>
      <c r="BY123" s="1064"/>
      <c r="BZ123" s="1064"/>
      <c r="CA123" s="1064">
        <v>46919476</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104.6</v>
      </c>
      <c r="BR124" s="1027"/>
      <c r="BS124" s="1027"/>
      <c r="BT124" s="1027"/>
      <c r="BU124" s="1027"/>
      <c r="BV124" s="1027">
        <v>101.9</v>
      </c>
      <c r="BW124" s="1027"/>
      <c r="BX124" s="1027"/>
      <c r="BY124" s="1027"/>
      <c r="BZ124" s="1027"/>
      <c r="CA124" s="1027">
        <v>92.7</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42935</v>
      </c>
      <c r="AB126" s="959"/>
      <c r="AC126" s="959"/>
      <c r="AD126" s="959"/>
      <c r="AE126" s="960"/>
      <c r="AF126" s="961">
        <v>36793</v>
      </c>
      <c r="AG126" s="959"/>
      <c r="AH126" s="959"/>
      <c r="AI126" s="959"/>
      <c r="AJ126" s="960"/>
      <c r="AK126" s="961">
        <v>36665</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166526</v>
      </c>
      <c r="AB128" s="1046"/>
      <c r="AC128" s="1046"/>
      <c r="AD128" s="1046"/>
      <c r="AE128" s="1047"/>
      <c r="AF128" s="1048">
        <v>166484</v>
      </c>
      <c r="AG128" s="1046"/>
      <c r="AH128" s="1046"/>
      <c r="AI128" s="1046"/>
      <c r="AJ128" s="1047"/>
      <c r="AK128" s="1048">
        <v>168262</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31900</v>
      </c>
      <c r="DH128" s="1038"/>
      <c r="DI128" s="1038"/>
      <c r="DJ128" s="1038"/>
      <c r="DK128" s="1038"/>
      <c r="DL128" s="1038">
        <v>29700</v>
      </c>
      <c r="DM128" s="1038"/>
      <c r="DN128" s="1038"/>
      <c r="DO128" s="1038"/>
      <c r="DP128" s="1038"/>
      <c r="DQ128" s="1038">
        <v>27500</v>
      </c>
      <c r="DR128" s="1038"/>
      <c r="DS128" s="1038"/>
      <c r="DT128" s="1038"/>
      <c r="DU128" s="1038"/>
      <c r="DV128" s="1039">
        <v>0.2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20494051</v>
      </c>
      <c r="AB129" s="959"/>
      <c r="AC129" s="959"/>
      <c r="AD129" s="959"/>
      <c r="AE129" s="960"/>
      <c r="AF129" s="961">
        <v>19852331</v>
      </c>
      <c r="AG129" s="959"/>
      <c r="AH129" s="959"/>
      <c r="AI129" s="959"/>
      <c r="AJ129" s="960"/>
      <c r="AK129" s="961">
        <v>19916321</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17.5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4555844</v>
      </c>
      <c r="AB130" s="959"/>
      <c r="AC130" s="959"/>
      <c r="AD130" s="959"/>
      <c r="AE130" s="960"/>
      <c r="AF130" s="961">
        <v>4489477</v>
      </c>
      <c r="AG130" s="959"/>
      <c r="AH130" s="959"/>
      <c r="AI130" s="959"/>
      <c r="AJ130" s="960"/>
      <c r="AK130" s="961">
        <v>4399509</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15938207</v>
      </c>
      <c r="AB131" s="986"/>
      <c r="AC131" s="986"/>
      <c r="AD131" s="986"/>
      <c r="AE131" s="987"/>
      <c r="AF131" s="985">
        <v>15362854</v>
      </c>
      <c r="AG131" s="986"/>
      <c r="AH131" s="986"/>
      <c r="AI131" s="986"/>
      <c r="AJ131" s="987"/>
      <c r="AK131" s="985">
        <v>15516812</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92.7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13.04712632</v>
      </c>
      <c r="AB132" s="1097"/>
      <c r="AC132" s="1097"/>
      <c r="AD132" s="1097"/>
      <c r="AE132" s="1098"/>
      <c r="AF132" s="1099">
        <v>14.00034134</v>
      </c>
      <c r="AG132" s="1097"/>
      <c r="AH132" s="1097"/>
      <c r="AI132" s="1097"/>
      <c r="AJ132" s="1098"/>
      <c r="AK132" s="1099">
        <v>14.28512506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12.2</v>
      </c>
      <c r="AB133" s="1080"/>
      <c r="AC133" s="1080"/>
      <c r="AD133" s="1080"/>
      <c r="AE133" s="1081"/>
      <c r="AF133" s="1079">
        <v>12.6</v>
      </c>
      <c r="AG133" s="1080"/>
      <c r="AH133" s="1080"/>
      <c r="AI133" s="1080"/>
      <c r="AJ133" s="1081"/>
      <c r="AK133" s="1079">
        <v>13.7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wZ3YWALOkDdAxSj2xOBCmDPh4SiGW0dOzlOkZsraNZGU4fJXrOpHsgBJwIqJPgl0xYgrHsqUPq7Ep2Q9AhBFg==" saltValue="R+h5+B7VHgt+bZNHU+mZ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a+xih8dJ6/DX8zbXde/iPCKdRWYpasQqWPPCfqnk5G+iju4IBAtt1Npx1H1wonGJBpaJ+VAJBvaaa9MmYUgRg==" saltValue="kL61xrykIKdwpUBPoxAn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0pG4GMB1BUUP8O5N/6zx2z0P5Oox68eHKGEztds4OQoL5g/MybN5GczIZYBZ2EITvEdpfJTHoe9m7hSttYPg==" saltValue="MivOl3ylSmZMYhUNnzbP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3960764</v>
      </c>
      <c r="AP9" s="281">
        <v>82296</v>
      </c>
      <c r="AQ9" s="282">
        <v>107616</v>
      </c>
      <c r="AR9" s="283">
        <v>-23.5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852040</v>
      </c>
      <c r="AP10" s="284">
        <v>17704</v>
      </c>
      <c r="AQ10" s="285">
        <v>10095</v>
      </c>
      <c r="AR10" s="286">
        <v>75.400000000000006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1358</v>
      </c>
      <c r="AP11" s="284">
        <v>28</v>
      </c>
      <c r="AQ11" s="285">
        <v>1704</v>
      </c>
      <c r="AR11" s="286">
        <v>-98.4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298680</v>
      </c>
      <c r="AP13" s="284">
        <v>6206</v>
      </c>
      <c r="AQ13" s="285">
        <v>4110</v>
      </c>
      <c r="AR13" s="286">
        <v>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167888</v>
      </c>
      <c r="AP14" s="284">
        <v>3488</v>
      </c>
      <c r="AQ14" s="285">
        <v>2451</v>
      </c>
      <c r="AR14" s="286">
        <v>42.3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-126834</v>
      </c>
      <c r="AP15" s="284">
        <v>-2635</v>
      </c>
      <c r="AQ15" s="285">
        <v>-6399</v>
      </c>
      <c r="AR15" s="286">
        <v>-58.8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5153896</v>
      </c>
      <c r="AP16" s="284">
        <v>107087</v>
      </c>
      <c r="AQ16" s="285">
        <v>119584</v>
      </c>
      <c r="AR16" s="286">
        <v>-10.5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9.1999999999999993</v>
      </c>
      <c r="AP21" s="298">
        <v>10.86</v>
      </c>
      <c r="AQ21" s="299">
        <v>-1.66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96.1</v>
      </c>
      <c r="AP22" s="303">
        <v>97.3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5270214</v>
      </c>
      <c r="AP32" s="312">
        <v>109504</v>
      </c>
      <c r="AQ32" s="313">
        <v>75090</v>
      </c>
      <c r="AR32" s="314">
        <v>45.8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v>3333</v>
      </c>
      <c r="AP34" s="312">
        <v>69</v>
      </c>
      <c r="AQ34" s="313">
        <v>1</v>
      </c>
      <c r="AR34" s="314">
        <v>6800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1205384</v>
      </c>
      <c r="AP35" s="312">
        <v>25045</v>
      </c>
      <c r="AQ35" s="313">
        <v>17211</v>
      </c>
      <c r="AR35" s="314">
        <v>45.5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238703</v>
      </c>
      <c r="AP36" s="312">
        <v>4960</v>
      </c>
      <c r="AQ36" s="313">
        <v>2478</v>
      </c>
      <c r="AR36" s="314">
        <v>100.2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66523</v>
      </c>
      <c r="AP37" s="312">
        <v>1382</v>
      </c>
      <c r="AQ37" s="313">
        <v>654</v>
      </c>
      <c r="AR37" s="314">
        <v>111.3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210</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-168262</v>
      </c>
      <c r="AP39" s="312">
        <v>-3496</v>
      </c>
      <c r="AQ39" s="313">
        <v>-3502</v>
      </c>
      <c r="AR39" s="314">
        <v>-0.2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-4399509</v>
      </c>
      <c r="AP40" s="312">
        <v>-91413</v>
      </c>
      <c r="AQ40" s="313">
        <v>-63750</v>
      </c>
      <c r="AR40" s="314">
        <v>43.4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2216596</v>
      </c>
      <c r="AP41" s="312">
        <v>46056</v>
      </c>
      <c r="AQ41" s="313">
        <v>28185</v>
      </c>
      <c r="AR41" s="314">
        <v>63.4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6586323</v>
      </c>
      <c r="AN51" s="334">
        <v>126546</v>
      </c>
      <c r="AO51" s="335">
        <v>13</v>
      </c>
      <c r="AP51" s="336">
        <v>70166</v>
      </c>
      <c r="AQ51" s="337">
        <v>1.4</v>
      </c>
      <c r="AR51" s="338">
        <v>11.6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4846954</v>
      </c>
      <c r="AN52" s="342">
        <v>93126</v>
      </c>
      <c r="AO52" s="343">
        <v>10.3</v>
      </c>
      <c r="AP52" s="344">
        <v>36115</v>
      </c>
      <c r="AQ52" s="345">
        <v>-6.2</v>
      </c>
      <c r="AR52" s="346">
        <v>16.5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4902004</v>
      </c>
      <c r="AN53" s="334">
        <v>95883</v>
      </c>
      <c r="AO53" s="335">
        <v>-24.2</v>
      </c>
      <c r="AP53" s="336">
        <v>92632</v>
      </c>
      <c r="AQ53" s="337">
        <v>32</v>
      </c>
      <c r="AR53" s="338">
        <v>-56.2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2552298</v>
      </c>
      <c r="AN54" s="342">
        <v>49923</v>
      </c>
      <c r="AO54" s="343">
        <v>-46.4</v>
      </c>
      <c r="AP54" s="344">
        <v>47978</v>
      </c>
      <c r="AQ54" s="345">
        <v>32.799999999999997</v>
      </c>
      <c r="AR54" s="346">
        <v>-79.2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6446513</v>
      </c>
      <c r="AN55" s="334">
        <v>128509</v>
      </c>
      <c r="AO55" s="335">
        <v>34</v>
      </c>
      <c r="AP55" s="336">
        <v>96469</v>
      </c>
      <c r="AQ55" s="337">
        <v>4.0999999999999996</v>
      </c>
      <c r="AR55" s="338">
        <v>29.9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2581409</v>
      </c>
      <c r="AN56" s="342">
        <v>51459</v>
      </c>
      <c r="AO56" s="343">
        <v>3.1</v>
      </c>
      <c r="AP56" s="344">
        <v>49775</v>
      </c>
      <c r="AQ56" s="345">
        <v>3.7</v>
      </c>
      <c r="AR56" s="346">
        <v>-0.6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5334857</v>
      </c>
      <c r="AN57" s="334">
        <v>108494</v>
      </c>
      <c r="AO57" s="335">
        <v>-15.6</v>
      </c>
      <c r="AP57" s="336">
        <v>85743</v>
      </c>
      <c r="AQ57" s="337">
        <v>-11.1</v>
      </c>
      <c r="AR57" s="338">
        <v>-4.5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2134791</v>
      </c>
      <c r="AN58" s="342">
        <v>43415</v>
      </c>
      <c r="AO58" s="343">
        <v>-15.6</v>
      </c>
      <c r="AP58" s="344">
        <v>45231</v>
      </c>
      <c r="AQ58" s="345">
        <v>-9.1</v>
      </c>
      <c r="AR58" s="346">
        <v>-6.5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4076612</v>
      </c>
      <c r="AN59" s="334">
        <v>84704</v>
      </c>
      <c r="AO59" s="335">
        <v>-21.9</v>
      </c>
      <c r="AP59" s="336">
        <v>92509</v>
      </c>
      <c r="AQ59" s="337">
        <v>7.9</v>
      </c>
      <c r="AR59" s="338">
        <v>-29.8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1621979</v>
      </c>
      <c r="AN60" s="342">
        <v>33701</v>
      </c>
      <c r="AO60" s="343">
        <v>-22.4</v>
      </c>
      <c r="AP60" s="344">
        <v>52274</v>
      </c>
      <c r="AQ60" s="345">
        <v>15.6</v>
      </c>
      <c r="AR60" s="346">
        <v>-38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5469262</v>
      </c>
      <c r="AN61" s="349">
        <v>108827</v>
      </c>
      <c r="AO61" s="350">
        <v>-2.9</v>
      </c>
      <c r="AP61" s="351">
        <v>87504</v>
      </c>
      <c r="AQ61" s="352">
        <v>6.9</v>
      </c>
      <c r="AR61" s="338">
        <v>-9.8000000000000007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2747486</v>
      </c>
      <c r="AN62" s="342">
        <v>54325</v>
      </c>
      <c r="AO62" s="343">
        <v>-14.2</v>
      </c>
      <c r="AP62" s="344">
        <v>46275</v>
      </c>
      <c r="AQ62" s="345">
        <v>7.4</v>
      </c>
      <c r="AR62" s="346">
        <v>-21.6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eIaDUEsfFfR4pVOYY/cZLWu0wFzDc+KvnBIXXyI+lNp2L87eogQ9J2XjHpE9FwK4rReX6mGPCQk/jqnXgRgsg==" saltValue="3iEbSFScVCxbopvQN4YA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M17" sqref="BM1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rCZvU4TrHoZVDMyg6naXsReSdfKM/fqmS9LHTTelzibWFd5bmmVd7HVus48UFttO4vfgQSujXHVWBnAFRXuuOg==" saltValue="tiwzd3LXbKwrOOh6yh5B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E103" sqref="AE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LdR5ViC0H4RkBg1nkTETVD3FC/CccYdzxBFIjWag4qDU748l5Y/E+f3HKxaHMpMdNLHYVLinxLvJWCrVIz3ivA==" saltValue="lRVseXRUTnc8D3Tp1sba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11.93</v>
      </c>
      <c r="G47" s="12">
        <v>11.18</v>
      </c>
      <c r="H47" s="12">
        <v>10.59</v>
      </c>
      <c r="I47" s="12">
        <v>11.38</v>
      </c>
      <c r="J47" s="13">
        <v>12.64</v>
      </c>
    </row>
    <row r="48" spans="2:10" ht="57.75" customHeight="1" x14ac:dyDescent="0.15">
      <c r="B48" s="14"/>
      <c r="C48" s="1141" t="s">
        <v>4</v>
      </c>
      <c r="D48" s="1141"/>
      <c r="E48" s="1142"/>
      <c r="F48" s="15">
        <v>7.74</v>
      </c>
      <c r="G48" s="16">
        <v>7.44</v>
      </c>
      <c r="H48" s="16">
        <v>6.36</v>
      </c>
      <c r="I48" s="16">
        <v>8.85</v>
      </c>
      <c r="J48" s="17">
        <v>9.1300000000000008</v>
      </c>
    </row>
    <row r="49" spans="2:10" ht="57.75" customHeight="1" thickBot="1" x14ac:dyDescent="0.2">
      <c r="B49" s="18"/>
      <c r="C49" s="1143" t="s">
        <v>5</v>
      </c>
      <c r="D49" s="1143"/>
      <c r="E49" s="1144"/>
      <c r="F49" s="19">
        <v>1.97</v>
      </c>
      <c r="G49" s="20" t="s">
        <v>534</v>
      </c>
      <c r="H49" s="20" t="s">
        <v>535</v>
      </c>
      <c r="I49" s="20">
        <v>2.73</v>
      </c>
      <c r="J49" s="21">
        <v>1.6</v>
      </c>
    </row>
    <row r="50" spans="2:10" x14ac:dyDescent="0.15"/>
  </sheetData>
  <sheetProtection algorithmName="SHA-512" hashValue="l1eo/AkycAWsooll7oo/CAj+fkH+hkNYJQeVe1X1gAxzNpolfdQIBO4Ny7Dj7h4uF7hqjiV+4GQrRMGGP6/0nQ==" saltValue="Rw7038XIljKU//2JlDdj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7.73</v>
      </c>
      <c r="G34" s="33">
        <v>7.43</v>
      </c>
      <c r="H34" s="33">
        <v>6.36</v>
      </c>
      <c r="I34" s="33">
        <v>8.84</v>
      </c>
      <c r="J34" s="34">
        <v>9.1300000000000008</v>
      </c>
      <c r="K34" s="22"/>
      <c r="L34" s="22"/>
      <c r="M34" s="22"/>
      <c r="N34" s="22"/>
      <c r="O34" s="22"/>
      <c r="P34" s="22"/>
    </row>
    <row r="35" spans="1:16" ht="39" customHeight="1" x14ac:dyDescent="0.15">
      <c r="A35" s="22"/>
      <c r="B35" s="35"/>
      <c r="C35" s="1145" t="s">
        <v>537</v>
      </c>
      <c r="D35" s="1146"/>
      <c r="E35" s="1147"/>
      <c r="F35" s="36">
        <v>4.66</v>
      </c>
      <c r="G35" s="37">
        <v>5.05</v>
      </c>
      <c r="H35" s="37">
        <v>5.18</v>
      </c>
      <c r="I35" s="37">
        <v>5.73</v>
      </c>
      <c r="J35" s="38">
        <v>6.17</v>
      </c>
      <c r="K35" s="22"/>
      <c r="L35" s="22"/>
      <c r="M35" s="22"/>
      <c r="N35" s="22"/>
      <c r="O35" s="22"/>
      <c r="P35" s="22"/>
    </row>
    <row r="36" spans="1:16" ht="39" customHeight="1" x14ac:dyDescent="0.15">
      <c r="A36" s="22"/>
      <c r="B36" s="35"/>
      <c r="C36" s="1145" t="s">
        <v>538</v>
      </c>
      <c r="D36" s="1146"/>
      <c r="E36" s="1147"/>
      <c r="F36" s="36" t="s">
        <v>491</v>
      </c>
      <c r="G36" s="37">
        <v>0.81</v>
      </c>
      <c r="H36" s="37">
        <v>2.9</v>
      </c>
      <c r="I36" s="37">
        <v>3.91</v>
      </c>
      <c r="J36" s="38">
        <v>4.8099999999999996</v>
      </c>
      <c r="K36" s="22"/>
      <c r="L36" s="22"/>
      <c r="M36" s="22"/>
      <c r="N36" s="22"/>
      <c r="O36" s="22"/>
      <c r="P36" s="22"/>
    </row>
    <row r="37" spans="1:16" ht="39" customHeight="1" x14ac:dyDescent="0.15">
      <c r="A37" s="22"/>
      <c r="B37" s="35"/>
      <c r="C37" s="1145" t="s">
        <v>539</v>
      </c>
      <c r="D37" s="1146"/>
      <c r="E37" s="1147"/>
      <c r="F37" s="36" t="s">
        <v>491</v>
      </c>
      <c r="G37" s="37">
        <v>2.81</v>
      </c>
      <c r="H37" s="37">
        <v>2.93</v>
      </c>
      <c r="I37" s="37">
        <v>2.98</v>
      </c>
      <c r="J37" s="38">
        <v>2.92</v>
      </c>
      <c r="K37" s="22"/>
      <c r="L37" s="22"/>
      <c r="M37" s="22"/>
      <c r="N37" s="22"/>
      <c r="O37" s="22"/>
      <c r="P37" s="22"/>
    </row>
    <row r="38" spans="1:16" ht="39" customHeight="1" x14ac:dyDescent="0.15">
      <c r="A38" s="22"/>
      <c r="B38" s="35"/>
      <c r="C38" s="1145" t="s">
        <v>540</v>
      </c>
      <c r="D38" s="1146"/>
      <c r="E38" s="1147"/>
      <c r="F38" s="36">
        <v>1.2</v>
      </c>
      <c r="G38" s="37">
        <v>1.2</v>
      </c>
      <c r="H38" s="37">
        <v>1.5</v>
      </c>
      <c r="I38" s="37">
        <v>1.59</v>
      </c>
      <c r="J38" s="38">
        <v>1.33</v>
      </c>
      <c r="K38" s="22"/>
      <c r="L38" s="22"/>
      <c r="M38" s="22"/>
      <c r="N38" s="22"/>
      <c r="O38" s="22"/>
      <c r="P38" s="22"/>
    </row>
    <row r="39" spans="1:16" ht="39" customHeight="1" x14ac:dyDescent="0.15">
      <c r="A39" s="22"/>
      <c r="B39" s="35"/>
      <c r="C39" s="1145" t="s">
        <v>541</v>
      </c>
      <c r="D39" s="1146"/>
      <c r="E39" s="1147"/>
      <c r="F39" s="36">
        <v>0.85</v>
      </c>
      <c r="G39" s="37">
        <v>0.84</v>
      </c>
      <c r="H39" s="37">
        <v>0.83</v>
      </c>
      <c r="I39" s="37">
        <v>0.81</v>
      </c>
      <c r="J39" s="38">
        <v>1.06</v>
      </c>
      <c r="K39" s="22"/>
      <c r="L39" s="22"/>
      <c r="M39" s="22"/>
      <c r="N39" s="22"/>
      <c r="O39" s="22"/>
      <c r="P39" s="22"/>
    </row>
    <row r="40" spans="1:16" ht="39" customHeight="1" x14ac:dyDescent="0.15">
      <c r="A40" s="22"/>
      <c r="B40" s="35"/>
      <c r="C40" s="1145" t="s">
        <v>542</v>
      </c>
      <c r="D40" s="1146"/>
      <c r="E40" s="1147"/>
      <c r="F40" s="36">
        <v>0.06</v>
      </c>
      <c r="G40" s="37">
        <v>0.09</v>
      </c>
      <c r="H40" s="37">
        <v>0.17</v>
      </c>
      <c r="I40" s="37">
        <v>0.26</v>
      </c>
      <c r="J40" s="38">
        <v>0.32</v>
      </c>
      <c r="K40" s="22"/>
      <c r="L40" s="22"/>
      <c r="M40" s="22"/>
      <c r="N40" s="22"/>
      <c r="O40" s="22"/>
      <c r="P40" s="22"/>
    </row>
    <row r="41" spans="1:16" ht="39" customHeight="1" x14ac:dyDescent="0.15">
      <c r="A41" s="22"/>
      <c r="B41" s="35"/>
      <c r="C41" s="1145" t="s">
        <v>543</v>
      </c>
      <c r="D41" s="1146"/>
      <c r="E41" s="1147"/>
      <c r="F41" s="36">
        <v>0.15</v>
      </c>
      <c r="G41" s="37">
        <v>0.19</v>
      </c>
      <c r="H41" s="37">
        <v>0.23</v>
      </c>
      <c r="I41" s="37">
        <v>0.06</v>
      </c>
      <c r="J41" s="38">
        <v>0.09</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3.05</v>
      </c>
      <c r="G43" s="42">
        <v>0.05</v>
      </c>
      <c r="H43" s="42">
        <v>0.01</v>
      </c>
      <c r="I43" s="42">
        <v>0.03</v>
      </c>
      <c r="J43" s="43">
        <v>7.0000000000000007E-2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qap6BxWyfYZqwEUugL+cHEwowUeqwOT9LMF4QysciLg/ytCiDxrADjhr0hExHOLtsSzZO1+7vKB5eIBz1hRIw==" saltValue="/ZvNzg+KtLt5B/l0NEih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P64" sqref="P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4619</v>
      </c>
      <c r="L45" s="60">
        <v>4711</v>
      </c>
      <c r="M45" s="60">
        <v>5065</v>
      </c>
      <c r="N45" s="60">
        <v>5277</v>
      </c>
      <c r="O45" s="61">
        <v>5270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v>3</v>
      </c>
      <c r="L47" s="64">
        <v>3</v>
      </c>
      <c r="M47" s="64">
        <v>3</v>
      </c>
      <c r="N47" s="64">
        <v>3</v>
      </c>
      <c r="O47" s="65">
        <v>3</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1427</v>
      </c>
      <c r="L48" s="64">
        <v>1074</v>
      </c>
      <c r="M48" s="64">
        <v>1279</v>
      </c>
      <c r="N48" s="64">
        <v>1143</v>
      </c>
      <c r="O48" s="65">
        <v>1205</v>
      </c>
      <c r="P48" s="48"/>
      <c r="Q48" s="48"/>
      <c r="R48" s="48"/>
      <c r="S48" s="48"/>
      <c r="T48" s="48"/>
      <c r="U48" s="48"/>
    </row>
    <row r="49" spans="1:21" ht="30.75" customHeight="1" x14ac:dyDescent="0.15">
      <c r="A49" s="48"/>
      <c r="B49" s="1155"/>
      <c r="C49" s="1156"/>
      <c r="D49" s="62"/>
      <c r="E49" s="1161" t="s">
        <v>14</v>
      </c>
      <c r="F49" s="1161"/>
      <c r="G49" s="1161"/>
      <c r="H49" s="1161"/>
      <c r="I49" s="1161"/>
      <c r="J49" s="1162"/>
      <c r="K49" s="63">
        <v>396</v>
      </c>
      <c r="L49" s="64">
        <v>399</v>
      </c>
      <c r="M49" s="64">
        <v>381</v>
      </c>
      <c r="N49" s="64">
        <v>317</v>
      </c>
      <c r="O49" s="65">
        <v>239</v>
      </c>
      <c r="P49" s="48"/>
      <c r="Q49" s="48"/>
      <c r="R49" s="48"/>
      <c r="S49" s="48"/>
      <c r="T49" s="48"/>
      <c r="U49" s="48"/>
    </row>
    <row r="50" spans="1:21" ht="30.75" customHeight="1" x14ac:dyDescent="0.15">
      <c r="A50" s="48"/>
      <c r="B50" s="1155"/>
      <c r="C50" s="1156"/>
      <c r="D50" s="62"/>
      <c r="E50" s="1161" t="s">
        <v>15</v>
      </c>
      <c r="F50" s="1161"/>
      <c r="G50" s="1161"/>
      <c r="H50" s="1161"/>
      <c r="I50" s="1161"/>
      <c r="J50" s="1162"/>
      <c r="K50" s="63">
        <v>69</v>
      </c>
      <c r="L50" s="64">
        <v>66</v>
      </c>
      <c r="M50" s="64">
        <v>74</v>
      </c>
      <c r="N50" s="64">
        <v>67</v>
      </c>
      <c r="O50" s="65">
        <v>67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4571</v>
      </c>
      <c r="L52" s="64">
        <v>4558</v>
      </c>
      <c r="M52" s="64">
        <v>4723</v>
      </c>
      <c r="N52" s="64">
        <v>4655</v>
      </c>
      <c r="O52" s="65">
        <v>4568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1943</v>
      </c>
      <c r="L53" s="69">
        <v>1695</v>
      </c>
      <c r="M53" s="69">
        <v>2079</v>
      </c>
      <c r="N53" s="69">
        <v>2152</v>
      </c>
      <c r="O53" s="70">
        <v>2216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qLehnGIfD2D19kvMSbxnrZDWZ6Us6WwiSEOi6TVdgWAyCAK3Zt5ZtkVdtnsyI45uRQW9KKlWfDwJC6PEPIuRw==" saltValue="asS/7cuVlTLI+QKDIUm0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39" sqref="L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49385</v>
      </c>
      <c r="J41" s="356">
        <v>48757</v>
      </c>
      <c r="K41" s="356">
        <v>48543</v>
      </c>
      <c r="L41" s="356">
        <v>47050</v>
      </c>
      <c r="M41" s="357">
        <v>44628</v>
      </c>
    </row>
    <row r="42" spans="2:13" ht="27.75" customHeight="1" x14ac:dyDescent="0.15">
      <c r="B42" s="1186"/>
      <c r="C42" s="1187"/>
      <c r="D42" s="106"/>
      <c r="E42" s="1192" t="s">
        <v>32</v>
      </c>
      <c r="F42" s="1192"/>
      <c r="G42" s="1192"/>
      <c r="H42" s="1193"/>
      <c r="I42" s="358">
        <v>829</v>
      </c>
      <c r="J42" s="359">
        <v>778</v>
      </c>
      <c r="K42" s="359">
        <v>648</v>
      </c>
      <c r="L42" s="359">
        <v>536</v>
      </c>
      <c r="M42" s="360">
        <v>428</v>
      </c>
    </row>
    <row r="43" spans="2:13" ht="27.75" customHeight="1" x14ac:dyDescent="0.15">
      <c r="B43" s="1186"/>
      <c r="C43" s="1187"/>
      <c r="D43" s="106"/>
      <c r="E43" s="1192" t="s">
        <v>33</v>
      </c>
      <c r="F43" s="1192"/>
      <c r="G43" s="1192"/>
      <c r="H43" s="1193"/>
      <c r="I43" s="358">
        <v>15784</v>
      </c>
      <c r="J43" s="359">
        <v>12704</v>
      </c>
      <c r="K43" s="359">
        <v>12834</v>
      </c>
      <c r="L43" s="359">
        <v>11984</v>
      </c>
      <c r="M43" s="360">
        <v>11504</v>
      </c>
    </row>
    <row r="44" spans="2:13" ht="27.75" customHeight="1" x14ac:dyDescent="0.15">
      <c r="B44" s="1186"/>
      <c r="C44" s="1187"/>
      <c r="D44" s="106"/>
      <c r="E44" s="1192" t="s">
        <v>34</v>
      </c>
      <c r="F44" s="1192"/>
      <c r="G44" s="1192"/>
      <c r="H44" s="1193"/>
      <c r="I44" s="358">
        <v>2698</v>
      </c>
      <c r="J44" s="359">
        <v>2489</v>
      </c>
      <c r="K44" s="359">
        <v>2123</v>
      </c>
      <c r="L44" s="359">
        <v>1795</v>
      </c>
      <c r="M44" s="360">
        <v>1631</v>
      </c>
    </row>
    <row r="45" spans="2:13" ht="27.75" customHeight="1" x14ac:dyDescent="0.15">
      <c r="B45" s="1186"/>
      <c r="C45" s="1187"/>
      <c r="D45" s="106"/>
      <c r="E45" s="1192" t="s">
        <v>35</v>
      </c>
      <c r="F45" s="1192"/>
      <c r="G45" s="1192"/>
      <c r="H45" s="1193"/>
      <c r="I45" s="358">
        <v>2970</v>
      </c>
      <c r="J45" s="359">
        <v>3045</v>
      </c>
      <c r="K45" s="359">
        <v>2974</v>
      </c>
      <c r="L45" s="359">
        <v>3032</v>
      </c>
      <c r="M45" s="360">
        <v>3096</v>
      </c>
    </row>
    <row r="46" spans="2:13" ht="27.75" customHeight="1" x14ac:dyDescent="0.15">
      <c r="B46" s="1186"/>
      <c r="C46" s="1187"/>
      <c r="D46" s="107"/>
      <c r="E46" s="1192" t="s">
        <v>36</v>
      </c>
      <c r="F46" s="1192"/>
      <c r="G46" s="1192"/>
      <c r="H46" s="1193"/>
      <c r="I46" s="358">
        <v>36</v>
      </c>
      <c r="J46" s="359">
        <v>34</v>
      </c>
      <c r="K46" s="359">
        <v>32</v>
      </c>
      <c r="L46" s="359">
        <v>30</v>
      </c>
      <c r="M46" s="360">
        <v>28</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5803</v>
      </c>
      <c r="J50" s="359">
        <v>5712</v>
      </c>
      <c r="K50" s="359">
        <v>5955</v>
      </c>
      <c r="L50" s="359">
        <v>6223</v>
      </c>
      <c r="M50" s="360">
        <v>6807</v>
      </c>
    </row>
    <row r="51" spans="2:13" ht="27.75" customHeight="1" x14ac:dyDescent="0.15">
      <c r="B51" s="1186"/>
      <c r="C51" s="1187"/>
      <c r="D51" s="106"/>
      <c r="E51" s="1192" t="s">
        <v>42</v>
      </c>
      <c r="F51" s="1192"/>
      <c r="G51" s="1192"/>
      <c r="H51" s="1193"/>
      <c r="I51" s="358">
        <v>1454</v>
      </c>
      <c r="J51" s="359">
        <v>1274</v>
      </c>
      <c r="K51" s="359">
        <v>1233</v>
      </c>
      <c r="L51" s="359">
        <v>1180</v>
      </c>
      <c r="M51" s="360">
        <v>1099</v>
      </c>
    </row>
    <row r="52" spans="2:13" ht="27.75" customHeight="1" x14ac:dyDescent="0.15">
      <c r="B52" s="1188"/>
      <c r="C52" s="1189"/>
      <c r="D52" s="106"/>
      <c r="E52" s="1192" t="s">
        <v>43</v>
      </c>
      <c r="F52" s="1192"/>
      <c r="G52" s="1192"/>
      <c r="H52" s="1193"/>
      <c r="I52" s="358">
        <v>46245</v>
      </c>
      <c r="J52" s="359">
        <v>44991</v>
      </c>
      <c r="K52" s="359">
        <v>43293</v>
      </c>
      <c r="L52" s="359">
        <v>41366</v>
      </c>
      <c r="M52" s="360">
        <v>39013</v>
      </c>
    </row>
    <row r="53" spans="2:13" ht="27.75" customHeight="1" thickBot="1" x14ac:dyDescent="0.2">
      <c r="B53" s="1199" t="s">
        <v>19</v>
      </c>
      <c r="C53" s="1200"/>
      <c r="D53" s="110"/>
      <c r="E53" s="1201" t="s">
        <v>44</v>
      </c>
      <c r="F53" s="1201"/>
      <c r="G53" s="1201"/>
      <c r="H53" s="1202"/>
      <c r="I53" s="361">
        <v>18200</v>
      </c>
      <c r="J53" s="362">
        <v>15831</v>
      </c>
      <c r="K53" s="362">
        <v>16673</v>
      </c>
      <c r="L53" s="362">
        <v>15658</v>
      </c>
      <c r="M53" s="363">
        <v>14395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6erJnC1301PEsIJr8GDJVFPWzxskKvCyP5QX86xC8FbmPvbrvv+9kaOJD+zteZmvs730Mc0z/wg1oqwKPV7DA==" saltValue="QZe5mm75ga5nx1Hnxe/o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2170</v>
      </c>
      <c r="G55" s="122">
        <v>2260</v>
      </c>
      <c r="H55" s="123">
        <v>2517</v>
      </c>
    </row>
    <row r="56" spans="2:8" ht="52.5" customHeight="1" x14ac:dyDescent="0.15">
      <c r="B56" s="124"/>
      <c r="C56" s="1213" t="s">
        <v>47</v>
      </c>
      <c r="D56" s="1213"/>
      <c r="E56" s="1214"/>
      <c r="F56" s="125">
        <v>300</v>
      </c>
      <c r="G56" s="125">
        <v>300</v>
      </c>
      <c r="H56" s="126">
        <v>300</v>
      </c>
    </row>
    <row r="57" spans="2:8" ht="53.25" customHeight="1" x14ac:dyDescent="0.15">
      <c r="B57" s="124"/>
      <c r="C57" s="1215" t="s">
        <v>48</v>
      </c>
      <c r="D57" s="1215"/>
      <c r="E57" s="1216"/>
      <c r="F57" s="127">
        <v>5241</v>
      </c>
      <c r="G57" s="127">
        <v>5106</v>
      </c>
      <c r="H57" s="128">
        <v>5113</v>
      </c>
    </row>
    <row r="58" spans="2:8" ht="45.75" customHeight="1" x14ac:dyDescent="0.15">
      <c r="B58" s="129"/>
      <c r="C58" s="1203" t="s">
        <v>577</v>
      </c>
      <c r="D58" s="1204"/>
      <c r="E58" s="1205"/>
      <c r="F58" s="130">
        <v>2425</v>
      </c>
      <c r="G58" s="130">
        <v>2404</v>
      </c>
      <c r="H58" s="131">
        <v>2354</v>
      </c>
    </row>
    <row r="59" spans="2:8" ht="45.75" customHeight="1" x14ac:dyDescent="0.15">
      <c r="B59" s="129"/>
      <c r="C59" s="1203" t="s">
        <v>576</v>
      </c>
      <c r="D59" s="1204"/>
      <c r="E59" s="1205"/>
      <c r="F59" s="130">
        <v>1796</v>
      </c>
      <c r="G59" s="130">
        <v>1631</v>
      </c>
      <c r="H59" s="131">
        <v>1427</v>
      </c>
    </row>
    <row r="60" spans="2:8" ht="45.75" customHeight="1" x14ac:dyDescent="0.15">
      <c r="B60" s="129"/>
      <c r="C60" s="1203" t="s">
        <v>573</v>
      </c>
      <c r="D60" s="1204"/>
      <c r="E60" s="1205"/>
      <c r="F60" s="130">
        <v>106</v>
      </c>
      <c r="G60" s="130">
        <v>196</v>
      </c>
      <c r="H60" s="131">
        <v>448</v>
      </c>
    </row>
    <row r="61" spans="2:8" ht="45.75" customHeight="1" x14ac:dyDescent="0.15">
      <c r="B61" s="129"/>
      <c r="C61" s="1203" t="s">
        <v>574</v>
      </c>
      <c r="D61" s="1204"/>
      <c r="E61" s="1205"/>
      <c r="F61" s="130">
        <v>563</v>
      </c>
      <c r="G61" s="130">
        <v>481</v>
      </c>
      <c r="H61" s="131">
        <v>401</v>
      </c>
    </row>
    <row r="62" spans="2:8" ht="45.75" customHeight="1" thickBot="1" x14ac:dyDescent="0.2">
      <c r="B62" s="132"/>
      <c r="C62" s="1206" t="s">
        <v>575</v>
      </c>
      <c r="D62" s="1207"/>
      <c r="E62" s="1208"/>
      <c r="F62" s="133">
        <v>57</v>
      </c>
      <c r="G62" s="133">
        <v>82</v>
      </c>
      <c r="H62" s="134">
        <v>165</v>
      </c>
    </row>
    <row r="63" spans="2:8" ht="52.5" customHeight="1" thickBot="1" x14ac:dyDescent="0.2">
      <c r="B63" s="135"/>
      <c r="C63" s="1209" t="s">
        <v>49</v>
      </c>
      <c r="D63" s="1209"/>
      <c r="E63" s="1210"/>
      <c r="F63" s="136">
        <v>7711</v>
      </c>
      <c r="G63" s="136">
        <v>7667</v>
      </c>
      <c r="H63" s="137">
        <v>7931</v>
      </c>
    </row>
    <row r="64" spans="2:8" x14ac:dyDescent="0.15"/>
  </sheetData>
  <sheetProtection algorithmName="SHA-512" hashValue="kY5RL6Se0oaAiFsVgfArTj4upmWIz3FpAWIoSlv646J0gvqKCGHu5PwlbI+AgCkkfXnXi8pyXT31XBee8nIgJw==" saltValue="8iRh41UXHYEvyuAx/bNY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126546</v>
      </c>
      <c r="E3" s="156"/>
      <c r="F3" s="157">
        <v>70166</v>
      </c>
      <c r="G3" s="158"/>
      <c r="H3" s="159"/>
    </row>
    <row r="4" spans="1:8" x14ac:dyDescent="0.15">
      <c r="A4" s="160"/>
      <c r="B4" s="161"/>
      <c r="C4" s="162"/>
      <c r="D4" s="163">
        <v>93126</v>
      </c>
      <c r="E4" s="164"/>
      <c r="F4" s="165">
        <v>36115</v>
      </c>
      <c r="G4" s="166"/>
      <c r="H4" s="167"/>
    </row>
    <row r="5" spans="1:8" x14ac:dyDescent="0.15">
      <c r="A5" s="148" t="s">
        <v>523</v>
      </c>
      <c r="B5" s="153"/>
      <c r="C5" s="154"/>
      <c r="D5" s="155">
        <v>95883</v>
      </c>
      <c r="E5" s="156"/>
      <c r="F5" s="157">
        <v>92632</v>
      </c>
      <c r="G5" s="158"/>
      <c r="H5" s="159"/>
    </row>
    <row r="6" spans="1:8" x14ac:dyDescent="0.15">
      <c r="A6" s="160"/>
      <c r="B6" s="161"/>
      <c r="C6" s="162"/>
      <c r="D6" s="163">
        <v>49923</v>
      </c>
      <c r="E6" s="164"/>
      <c r="F6" s="165">
        <v>47978</v>
      </c>
      <c r="G6" s="166"/>
      <c r="H6" s="167"/>
    </row>
    <row r="7" spans="1:8" x14ac:dyDescent="0.15">
      <c r="A7" s="148" t="s">
        <v>524</v>
      </c>
      <c r="B7" s="153"/>
      <c r="C7" s="154"/>
      <c r="D7" s="155">
        <v>128509</v>
      </c>
      <c r="E7" s="156"/>
      <c r="F7" s="157">
        <v>96469</v>
      </c>
      <c r="G7" s="158"/>
      <c r="H7" s="159"/>
    </row>
    <row r="8" spans="1:8" x14ac:dyDescent="0.15">
      <c r="A8" s="160"/>
      <c r="B8" s="161"/>
      <c r="C8" s="162"/>
      <c r="D8" s="163">
        <v>51459</v>
      </c>
      <c r="E8" s="164"/>
      <c r="F8" s="165">
        <v>49775</v>
      </c>
      <c r="G8" s="166"/>
      <c r="H8" s="167"/>
    </row>
    <row r="9" spans="1:8" x14ac:dyDescent="0.15">
      <c r="A9" s="148" t="s">
        <v>525</v>
      </c>
      <c r="B9" s="153"/>
      <c r="C9" s="154"/>
      <c r="D9" s="155">
        <v>108494</v>
      </c>
      <c r="E9" s="156"/>
      <c r="F9" s="157">
        <v>85743</v>
      </c>
      <c r="G9" s="158"/>
      <c r="H9" s="159"/>
    </row>
    <row r="10" spans="1:8" x14ac:dyDescent="0.15">
      <c r="A10" s="160"/>
      <c r="B10" s="161"/>
      <c r="C10" s="162"/>
      <c r="D10" s="163">
        <v>43415</v>
      </c>
      <c r="E10" s="164"/>
      <c r="F10" s="165">
        <v>45231</v>
      </c>
      <c r="G10" s="166"/>
      <c r="H10" s="167"/>
    </row>
    <row r="11" spans="1:8" x14ac:dyDescent="0.15">
      <c r="A11" s="148" t="s">
        <v>526</v>
      </c>
      <c r="B11" s="153"/>
      <c r="C11" s="154"/>
      <c r="D11" s="155">
        <v>84704</v>
      </c>
      <c r="E11" s="156"/>
      <c r="F11" s="157">
        <v>92509</v>
      </c>
      <c r="G11" s="158"/>
      <c r="H11" s="159"/>
    </row>
    <row r="12" spans="1:8" x14ac:dyDescent="0.15">
      <c r="A12" s="160"/>
      <c r="B12" s="161"/>
      <c r="C12" s="168"/>
      <c r="D12" s="163">
        <v>33701</v>
      </c>
      <c r="E12" s="164"/>
      <c r="F12" s="165">
        <v>52274</v>
      </c>
      <c r="G12" s="166"/>
      <c r="H12" s="167"/>
    </row>
    <row r="13" spans="1:8" x14ac:dyDescent="0.15">
      <c r="A13" s="148"/>
      <c r="B13" s="153"/>
      <c r="C13" s="169"/>
      <c r="D13" s="170">
        <v>108827</v>
      </c>
      <c r="E13" s="171"/>
      <c r="F13" s="172">
        <v>87504</v>
      </c>
      <c r="G13" s="173"/>
      <c r="H13" s="159"/>
    </row>
    <row r="14" spans="1:8" x14ac:dyDescent="0.15">
      <c r="A14" s="160"/>
      <c r="B14" s="161"/>
      <c r="C14" s="162"/>
      <c r="D14" s="163">
        <v>54325</v>
      </c>
      <c r="E14" s="164"/>
      <c r="F14" s="165">
        <v>46275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7.74</v>
      </c>
      <c r="C19" s="174">
        <f>ROUND(VALUE(SUBSTITUTE(実質収支比率等に係る経年分析!G$48,"▲","-")),2)</f>
        <v>7.44</v>
      </c>
      <c r="D19" s="174">
        <f>ROUND(VALUE(SUBSTITUTE(実質収支比率等に係る経年分析!H$48,"▲","-")),2)</f>
        <v>6.36</v>
      </c>
      <c r="E19" s="174">
        <f>ROUND(VALUE(SUBSTITUTE(実質収支比率等に係る経年分析!I$48,"▲","-")),2)</f>
        <v>8.85</v>
      </c>
      <c r="F19" s="174">
        <f>ROUND(VALUE(SUBSTITUTE(実質収支比率等に係る経年分析!J$48,"▲","-")),2)</f>
        <v>9.1300000000000008</v>
      </c>
    </row>
    <row r="20" spans="1:11" x14ac:dyDescent="0.15">
      <c r="A20" s="174" t="s">
        <v>53</v>
      </c>
      <c r="B20" s="174">
        <f>ROUND(VALUE(SUBSTITUTE(実質収支比率等に係る経年分析!F$47,"▲","-")),2)</f>
        <v>11.93</v>
      </c>
      <c r="C20" s="174">
        <f>ROUND(VALUE(SUBSTITUTE(実質収支比率等に係る経年分析!G$47,"▲","-")),2)</f>
        <v>11.18</v>
      </c>
      <c r="D20" s="174">
        <f>ROUND(VALUE(SUBSTITUTE(実質収支比率等に係る経年分析!H$47,"▲","-")),2)</f>
        <v>10.59</v>
      </c>
      <c r="E20" s="174">
        <f>ROUND(VALUE(SUBSTITUTE(実質収支比率等に係る経年分析!I$47,"▲","-")),2)</f>
        <v>11.38</v>
      </c>
      <c r="F20" s="174">
        <f>ROUND(VALUE(SUBSTITUTE(実質収支比率等に係る経年分析!J$47,"▲","-")),2)</f>
        <v>12.64</v>
      </c>
    </row>
    <row r="21" spans="1:11" x14ac:dyDescent="0.15">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-0.95</v>
      </c>
      <c r="D21" s="174">
        <f>IF(ISNUMBER(VALUE(SUBSTITUTE(実質収支比率等に係る経年分析!H$49,"▲","-"))),ROUND(VALUE(SUBSTITUTE(実質収支比率等に係る経年分析!H$49,"▲","-")),2),NA())</f>
        <v>-0.98</v>
      </c>
      <c r="E21" s="174">
        <f>IF(ISNUMBER(VALUE(SUBSTITUTE(実質収支比率等に係る経年分析!I$49,"▲","-"))),ROUND(VALUE(SUBSTITUTE(実質収支比率等に係る経年分析!I$49,"▲","-")),2),NA())</f>
        <v>2.73</v>
      </c>
      <c r="F21" s="174">
        <f>IF(ISNUMBER(VALUE(SUBSTITUTE(実質収支比率等に係る経年分析!J$49,"▲","-"))),ROUND(VALUE(SUBSTITUTE(実質収支比率等に係る経年分析!J$49,"▲","-")),2),NA())</f>
        <v>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国民健康保険特別会計（直診勘定）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2.92</v>
      </c>
    </row>
    <row r="34" spans="1:16" x14ac:dyDescent="0.15">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4.8099999999999996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9.1300000000000008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4571</v>
      </c>
      <c r="E42" s="176"/>
      <c r="F42" s="176"/>
      <c r="G42" s="176">
        <f>'実質公債費比率（分子）の構造'!L$52</f>
        <v>4558</v>
      </c>
      <c r="H42" s="176"/>
      <c r="I42" s="176"/>
      <c r="J42" s="176">
        <f>'実質公債費比率（分子）の構造'!M$52</f>
        <v>4723</v>
      </c>
      <c r="K42" s="176"/>
      <c r="L42" s="176"/>
      <c r="M42" s="176">
        <f>'実質公債費比率（分子）の構造'!N$52</f>
        <v>4655</v>
      </c>
      <c r="N42" s="176"/>
      <c r="O42" s="176"/>
      <c r="P42" s="176">
        <f>'実質公債費比率（分子）の構造'!O$52</f>
        <v>4568</v>
      </c>
    </row>
    <row r="43" spans="1:16" x14ac:dyDescent="0.15">
      <c r="A43" s="176" t="s">
        <v>16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69</v>
      </c>
      <c r="C44" s="176"/>
      <c r="D44" s="176"/>
      <c r="E44" s="176">
        <f>'実質公債費比率（分子）の構造'!L$50</f>
        <v>66</v>
      </c>
      <c r="F44" s="176"/>
      <c r="G44" s="176"/>
      <c r="H44" s="176">
        <f>'実質公債費比率（分子）の構造'!M$50</f>
        <v>74</v>
      </c>
      <c r="I44" s="176"/>
      <c r="J44" s="176"/>
      <c r="K44" s="176">
        <f>'実質公債費比率（分子）の構造'!N$50</f>
        <v>67</v>
      </c>
      <c r="L44" s="176"/>
      <c r="M44" s="176"/>
      <c r="N44" s="176">
        <f>'実質公債費比率（分子）の構造'!O$50</f>
        <v>67</v>
      </c>
      <c r="O44" s="176"/>
      <c r="P44" s="176"/>
    </row>
    <row r="45" spans="1:16" x14ac:dyDescent="0.15">
      <c r="A45" s="176" t="s">
        <v>63</v>
      </c>
      <c r="B45" s="176">
        <f>'実質公債費比率（分子）の構造'!K$49</f>
        <v>396</v>
      </c>
      <c r="C45" s="176"/>
      <c r="D45" s="176"/>
      <c r="E45" s="176">
        <f>'実質公債費比率（分子）の構造'!L$49</f>
        <v>399</v>
      </c>
      <c r="F45" s="176"/>
      <c r="G45" s="176"/>
      <c r="H45" s="176">
        <f>'実質公債費比率（分子）の構造'!M$49</f>
        <v>381</v>
      </c>
      <c r="I45" s="176"/>
      <c r="J45" s="176"/>
      <c r="K45" s="176">
        <f>'実質公債費比率（分子）の構造'!N$49</f>
        <v>317</v>
      </c>
      <c r="L45" s="176"/>
      <c r="M45" s="176"/>
      <c r="N45" s="176">
        <f>'実質公債費比率（分子）の構造'!O$49</f>
        <v>239</v>
      </c>
      <c r="O45" s="176"/>
      <c r="P45" s="176"/>
    </row>
    <row r="46" spans="1:16" x14ac:dyDescent="0.15">
      <c r="A46" s="176" t="s">
        <v>64</v>
      </c>
      <c r="B46" s="176">
        <f>'実質公債費比率（分子）の構造'!K$48</f>
        <v>1427</v>
      </c>
      <c r="C46" s="176"/>
      <c r="D46" s="176"/>
      <c r="E46" s="176">
        <f>'実質公債費比率（分子）の構造'!L$48</f>
        <v>1074</v>
      </c>
      <c r="F46" s="176"/>
      <c r="G46" s="176"/>
      <c r="H46" s="176">
        <f>'実質公債費比率（分子）の構造'!M$48</f>
        <v>1279</v>
      </c>
      <c r="I46" s="176"/>
      <c r="J46" s="176"/>
      <c r="K46" s="176">
        <f>'実質公債費比率（分子）の構造'!N$48</f>
        <v>1143</v>
      </c>
      <c r="L46" s="176"/>
      <c r="M46" s="176"/>
      <c r="N46" s="176">
        <f>'実質公債費比率（分子）の構造'!O$48</f>
        <v>1205</v>
      </c>
      <c r="O46" s="176"/>
      <c r="P46" s="176"/>
    </row>
    <row r="47" spans="1:16" x14ac:dyDescent="0.15">
      <c r="A47" s="176" t="s">
        <v>12</v>
      </c>
      <c r="B47" s="176">
        <f>'実質公債費比率（分子）の構造'!K$47</f>
        <v>3</v>
      </c>
      <c r="C47" s="176"/>
      <c r="D47" s="176"/>
      <c r="E47" s="176">
        <f>'実質公債費比率（分子）の構造'!L$47</f>
        <v>3</v>
      </c>
      <c r="F47" s="176"/>
      <c r="G47" s="176"/>
      <c r="H47" s="176">
        <f>'実質公債費比率（分子）の構造'!M$47</f>
        <v>3</v>
      </c>
      <c r="I47" s="176"/>
      <c r="J47" s="176"/>
      <c r="K47" s="176">
        <f>'実質公債費比率（分子）の構造'!N$47</f>
        <v>3</v>
      </c>
      <c r="L47" s="176"/>
      <c r="M47" s="176"/>
      <c r="N47" s="176">
        <f>'実質公債費比率（分子）の構造'!O$47</f>
        <v>3</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4619</v>
      </c>
      <c r="C49" s="176"/>
      <c r="D49" s="176"/>
      <c r="E49" s="176">
        <f>'実質公債費比率（分子）の構造'!L$45</f>
        <v>4711</v>
      </c>
      <c r="F49" s="176"/>
      <c r="G49" s="176"/>
      <c r="H49" s="176">
        <f>'実質公債費比率（分子）の構造'!M$45</f>
        <v>5065</v>
      </c>
      <c r="I49" s="176"/>
      <c r="J49" s="176"/>
      <c r="K49" s="176">
        <f>'実質公債費比率（分子）の構造'!N$45</f>
        <v>5277</v>
      </c>
      <c r="L49" s="176"/>
      <c r="M49" s="176"/>
      <c r="N49" s="176">
        <f>'実質公債費比率（分子）の構造'!O$45</f>
        <v>5270</v>
      </c>
      <c r="O49" s="176"/>
      <c r="P49" s="176"/>
    </row>
    <row r="50" spans="1:16" x14ac:dyDescent="0.15">
      <c r="A50" s="176" t="s">
        <v>67</v>
      </c>
      <c r="B50" s="176" t="e">
        <f>NA()</f>
        <v>#N/A</v>
      </c>
      <c r="C50" s="176">
        <f>IF(ISNUMBER('実質公債費比率（分子）の構造'!K$53),'実質公債費比率（分子）の構造'!K$53,NA())</f>
        <v>1943</v>
      </c>
      <c r="D50" s="176" t="e">
        <f>NA()</f>
        <v>#N/A</v>
      </c>
      <c r="E50" s="176" t="e">
        <f>NA()</f>
        <v>#N/A</v>
      </c>
      <c r="F50" s="176">
        <f>IF(ISNUMBER('実質公債費比率（分子）の構造'!L$53),'実質公債費比率（分子）の構造'!L$53,NA())</f>
        <v>1695</v>
      </c>
      <c r="G50" s="176" t="e">
        <f>NA()</f>
        <v>#N/A</v>
      </c>
      <c r="H50" s="176" t="e">
        <f>NA()</f>
        <v>#N/A</v>
      </c>
      <c r="I50" s="176">
        <f>IF(ISNUMBER('実質公債費比率（分子）の構造'!M$53),'実質公債費比率（分子）の構造'!M$53,NA())</f>
        <v>2079</v>
      </c>
      <c r="J50" s="176" t="e">
        <f>NA()</f>
        <v>#N/A</v>
      </c>
      <c r="K50" s="176" t="e">
        <f>NA()</f>
        <v>#N/A</v>
      </c>
      <c r="L50" s="176">
        <f>IF(ISNUMBER('実質公債費比率（分子）の構造'!N$53),'実質公債費比率（分子）の構造'!N$53,NA())</f>
        <v>2152</v>
      </c>
      <c r="M50" s="176" t="e">
        <f>NA()</f>
        <v>#N/A</v>
      </c>
      <c r="N50" s="176" t="e">
        <f>NA()</f>
        <v>#N/A</v>
      </c>
      <c r="O50" s="176">
        <f>IF(ISNUMBER('実質公債費比率（分子）の構造'!O$53),'実質公債費比率（分子）の構造'!O$53,NA())</f>
        <v>2216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46245</v>
      </c>
      <c r="E56" s="175"/>
      <c r="F56" s="175"/>
      <c r="G56" s="175">
        <f>'将来負担比率（分子）の構造'!J$52</f>
        <v>44991</v>
      </c>
      <c r="H56" s="175"/>
      <c r="I56" s="175"/>
      <c r="J56" s="175">
        <f>'将来負担比率（分子）の構造'!K$52</f>
        <v>43293</v>
      </c>
      <c r="K56" s="175"/>
      <c r="L56" s="175"/>
      <c r="M56" s="175">
        <f>'将来負担比率（分子）の構造'!L$52</f>
        <v>41366</v>
      </c>
      <c r="N56" s="175"/>
      <c r="O56" s="175"/>
      <c r="P56" s="175">
        <f>'将来負担比率（分子）の構造'!M$52</f>
        <v>39013</v>
      </c>
    </row>
    <row r="57" spans="1:16" x14ac:dyDescent="0.15">
      <c r="A57" s="175" t="s">
        <v>42</v>
      </c>
      <c r="B57" s="175"/>
      <c r="C57" s="175"/>
      <c r="D57" s="175">
        <f>'将来負担比率（分子）の構造'!I$51</f>
        <v>1454</v>
      </c>
      <c r="E57" s="175"/>
      <c r="F57" s="175"/>
      <c r="G57" s="175">
        <f>'将来負担比率（分子）の構造'!J$51</f>
        <v>1274</v>
      </c>
      <c r="H57" s="175"/>
      <c r="I57" s="175"/>
      <c r="J57" s="175">
        <f>'将来負担比率（分子）の構造'!K$51</f>
        <v>1233</v>
      </c>
      <c r="K57" s="175"/>
      <c r="L57" s="175"/>
      <c r="M57" s="175">
        <f>'将来負担比率（分子）の構造'!L$51</f>
        <v>1180</v>
      </c>
      <c r="N57" s="175"/>
      <c r="O57" s="175"/>
      <c r="P57" s="175">
        <f>'将来負担比率（分子）の構造'!M$51</f>
        <v>1099</v>
      </c>
    </row>
    <row r="58" spans="1:16" x14ac:dyDescent="0.15">
      <c r="A58" s="175" t="s">
        <v>41</v>
      </c>
      <c r="B58" s="175"/>
      <c r="C58" s="175"/>
      <c r="D58" s="175">
        <f>'将来負担比率（分子）の構造'!I$50</f>
        <v>5803</v>
      </c>
      <c r="E58" s="175"/>
      <c r="F58" s="175"/>
      <c r="G58" s="175">
        <f>'将来負担比率（分子）の構造'!J$50</f>
        <v>5712</v>
      </c>
      <c r="H58" s="175"/>
      <c r="I58" s="175"/>
      <c r="J58" s="175">
        <f>'将来負担比率（分子）の構造'!K$50</f>
        <v>5955</v>
      </c>
      <c r="K58" s="175"/>
      <c r="L58" s="175"/>
      <c r="M58" s="175">
        <f>'将来負担比率（分子）の構造'!L$50</f>
        <v>6223</v>
      </c>
      <c r="N58" s="175"/>
      <c r="O58" s="175"/>
      <c r="P58" s="175">
        <f>'将来負担比率（分子）の構造'!M$50</f>
        <v>6807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36</v>
      </c>
      <c r="C61" s="175"/>
      <c r="D61" s="175"/>
      <c r="E61" s="175">
        <f>'将来負担比率（分子）の構造'!J$46</f>
        <v>34</v>
      </c>
      <c r="F61" s="175"/>
      <c r="G61" s="175"/>
      <c r="H61" s="175">
        <f>'将来負担比率（分子）の構造'!K$46</f>
        <v>32</v>
      </c>
      <c r="I61" s="175"/>
      <c r="J61" s="175"/>
      <c r="K61" s="175">
        <f>'将来負担比率（分子）の構造'!L$46</f>
        <v>30</v>
      </c>
      <c r="L61" s="175"/>
      <c r="M61" s="175"/>
      <c r="N61" s="175">
        <f>'将来負担比率（分子）の構造'!M$46</f>
        <v>28</v>
      </c>
      <c r="O61" s="175"/>
      <c r="P61" s="175"/>
    </row>
    <row r="62" spans="1:16" x14ac:dyDescent="0.15">
      <c r="A62" s="175" t="s">
        <v>35</v>
      </c>
      <c r="B62" s="175">
        <f>'将来負担比率（分子）の構造'!I$45</f>
        <v>2970</v>
      </c>
      <c r="C62" s="175"/>
      <c r="D62" s="175"/>
      <c r="E62" s="175">
        <f>'将来負担比率（分子）の構造'!J$45</f>
        <v>3045</v>
      </c>
      <c r="F62" s="175"/>
      <c r="G62" s="175"/>
      <c r="H62" s="175">
        <f>'将来負担比率（分子）の構造'!K$45</f>
        <v>2974</v>
      </c>
      <c r="I62" s="175"/>
      <c r="J62" s="175"/>
      <c r="K62" s="175">
        <f>'将来負担比率（分子）の構造'!L$45</f>
        <v>3032</v>
      </c>
      <c r="L62" s="175"/>
      <c r="M62" s="175"/>
      <c r="N62" s="175">
        <f>'将来負担比率（分子）の構造'!M$45</f>
        <v>3096</v>
      </c>
      <c r="O62" s="175"/>
      <c r="P62" s="175"/>
    </row>
    <row r="63" spans="1:16" x14ac:dyDescent="0.15">
      <c r="A63" s="175" t="s">
        <v>34</v>
      </c>
      <c r="B63" s="175">
        <f>'将来負担比率（分子）の構造'!I$44</f>
        <v>2698</v>
      </c>
      <c r="C63" s="175"/>
      <c r="D63" s="175"/>
      <c r="E63" s="175">
        <f>'将来負担比率（分子）の構造'!J$44</f>
        <v>2489</v>
      </c>
      <c r="F63" s="175"/>
      <c r="G63" s="175"/>
      <c r="H63" s="175">
        <f>'将来負担比率（分子）の構造'!K$44</f>
        <v>2123</v>
      </c>
      <c r="I63" s="175"/>
      <c r="J63" s="175"/>
      <c r="K63" s="175">
        <f>'将来負担比率（分子）の構造'!L$44</f>
        <v>1795</v>
      </c>
      <c r="L63" s="175"/>
      <c r="M63" s="175"/>
      <c r="N63" s="175">
        <f>'将来負担比率（分子）の構造'!M$44</f>
        <v>1631</v>
      </c>
      <c r="O63" s="175"/>
      <c r="P63" s="175"/>
    </row>
    <row r="64" spans="1:16" x14ac:dyDescent="0.15">
      <c r="A64" s="175" t="s">
        <v>33</v>
      </c>
      <c r="B64" s="175">
        <f>'将来負担比率（分子）の構造'!I$43</f>
        <v>15784</v>
      </c>
      <c r="C64" s="175"/>
      <c r="D64" s="175"/>
      <c r="E64" s="175">
        <f>'将来負担比率（分子）の構造'!J$43</f>
        <v>12704</v>
      </c>
      <c r="F64" s="175"/>
      <c r="G64" s="175"/>
      <c r="H64" s="175">
        <f>'将来負担比率（分子）の構造'!K$43</f>
        <v>12834</v>
      </c>
      <c r="I64" s="175"/>
      <c r="J64" s="175"/>
      <c r="K64" s="175">
        <f>'将来負担比率（分子）の構造'!L$43</f>
        <v>11984</v>
      </c>
      <c r="L64" s="175"/>
      <c r="M64" s="175"/>
      <c r="N64" s="175">
        <f>'将来負担比率（分子）の構造'!M$43</f>
        <v>11504</v>
      </c>
      <c r="O64" s="175"/>
      <c r="P64" s="175"/>
    </row>
    <row r="65" spans="1:16" x14ac:dyDescent="0.15">
      <c r="A65" s="175" t="s">
        <v>32</v>
      </c>
      <c r="B65" s="175">
        <f>'将来負担比率（分子）の構造'!I$42</f>
        <v>829</v>
      </c>
      <c r="C65" s="175"/>
      <c r="D65" s="175"/>
      <c r="E65" s="175">
        <f>'将来負担比率（分子）の構造'!J$42</f>
        <v>778</v>
      </c>
      <c r="F65" s="175"/>
      <c r="G65" s="175"/>
      <c r="H65" s="175">
        <f>'将来負担比率（分子）の構造'!K$42</f>
        <v>648</v>
      </c>
      <c r="I65" s="175"/>
      <c r="J65" s="175"/>
      <c r="K65" s="175">
        <f>'将来負担比率（分子）の構造'!L$42</f>
        <v>536</v>
      </c>
      <c r="L65" s="175"/>
      <c r="M65" s="175"/>
      <c r="N65" s="175">
        <f>'将来負担比率（分子）の構造'!M$42</f>
        <v>428</v>
      </c>
      <c r="O65" s="175"/>
      <c r="P65" s="175"/>
    </row>
    <row r="66" spans="1:16" x14ac:dyDescent="0.15">
      <c r="A66" s="175" t="s">
        <v>31</v>
      </c>
      <c r="B66" s="175">
        <f>'将来負担比率（分子）の構造'!I$41</f>
        <v>49385</v>
      </c>
      <c r="C66" s="175"/>
      <c r="D66" s="175"/>
      <c r="E66" s="175">
        <f>'将来負担比率（分子）の構造'!J$41</f>
        <v>48757</v>
      </c>
      <c r="F66" s="175"/>
      <c r="G66" s="175"/>
      <c r="H66" s="175">
        <f>'将来負担比率（分子）の構造'!K$41</f>
        <v>48543</v>
      </c>
      <c r="I66" s="175"/>
      <c r="J66" s="175"/>
      <c r="K66" s="175">
        <f>'将来負担比率（分子）の構造'!L$41</f>
        <v>47050</v>
      </c>
      <c r="L66" s="175"/>
      <c r="M66" s="175"/>
      <c r="N66" s="175">
        <f>'将来負担比率（分子）の構造'!M$41</f>
        <v>44628</v>
      </c>
      <c r="O66" s="175"/>
      <c r="P66" s="175"/>
    </row>
    <row r="67" spans="1:16" x14ac:dyDescent="0.15">
      <c r="A67" s="175" t="s">
        <v>71</v>
      </c>
      <c r="B67" s="175" t="e">
        <f>NA()</f>
        <v>#N/A</v>
      </c>
      <c r="C67" s="175">
        <f>IF(ISNUMBER('将来負担比率（分子）の構造'!I$53), IF('将来負担比率（分子）の構造'!I$53 &lt; 0, 0, '将来負担比率（分子）の構造'!I$53), NA())</f>
        <v>18200</v>
      </c>
      <c r="D67" s="175" t="e">
        <f>NA()</f>
        <v>#N/A</v>
      </c>
      <c r="E67" s="175" t="e">
        <f>NA()</f>
        <v>#N/A</v>
      </c>
      <c r="F67" s="175">
        <f>IF(ISNUMBER('将来負担比率（分子）の構造'!J$53), IF('将来負担比率（分子）の構造'!J$53 &lt; 0, 0, '将来負担比率（分子）の構造'!J$53), NA())</f>
        <v>15831</v>
      </c>
      <c r="G67" s="175" t="e">
        <f>NA()</f>
        <v>#N/A</v>
      </c>
      <c r="H67" s="175" t="e">
        <f>NA()</f>
        <v>#N/A</v>
      </c>
      <c r="I67" s="175">
        <f>IF(ISNUMBER('将来負担比率（分子）の構造'!K$53), IF('将来負担比率（分子）の構造'!K$53 &lt; 0, 0, '将来負担比率（分子）の構造'!K$53), NA())</f>
        <v>16673</v>
      </c>
      <c r="J67" s="175" t="e">
        <f>NA()</f>
        <v>#N/A</v>
      </c>
      <c r="K67" s="175" t="e">
        <f>NA()</f>
        <v>#N/A</v>
      </c>
      <c r="L67" s="175">
        <f>IF(ISNUMBER('将来負担比率（分子）の構造'!L$53), IF('将来負担比率（分子）の構造'!L$53 &lt; 0, 0, '将来負担比率（分子）の構造'!L$53), NA())</f>
        <v>15658</v>
      </c>
      <c r="M67" s="175" t="e">
        <f>NA()</f>
        <v>#N/A</v>
      </c>
      <c r="N67" s="175" t="e">
        <f>NA()</f>
        <v>#N/A</v>
      </c>
      <c r="O67" s="175">
        <f>IF(ISNUMBER('将来負担比率（分子）の構造'!M$53), IF('将来負担比率（分子）の構造'!M$53 &lt; 0, 0, '将来負担比率（分子）の構造'!M$53), NA())</f>
        <v>14395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2170</v>
      </c>
      <c r="C72" s="179">
        <f>基金残高に係る経年分析!G55</f>
        <v>2260</v>
      </c>
      <c r="D72" s="179">
        <f>基金残高に係る経年分析!H55</f>
        <v>2517</v>
      </c>
    </row>
    <row r="73" spans="1:16" x14ac:dyDescent="0.15">
      <c r="A73" s="178" t="s">
        <v>74</v>
      </c>
      <c r="B73" s="179">
        <f>基金残高に係る経年分析!F56</f>
        <v>300</v>
      </c>
      <c r="C73" s="179">
        <f>基金残高に係る経年分析!G56</f>
        <v>300</v>
      </c>
      <c r="D73" s="179">
        <f>基金残高に係る経年分析!H56</f>
        <v>300</v>
      </c>
    </row>
    <row r="74" spans="1:16" x14ac:dyDescent="0.15">
      <c r="A74" s="178" t="s">
        <v>75</v>
      </c>
      <c r="B74" s="179">
        <f>基金残高に係る経年分析!F57</f>
        <v>5241</v>
      </c>
      <c r="C74" s="179">
        <f>基金残高に係る経年分析!G57</f>
        <v>5106</v>
      </c>
      <c r="D74" s="179">
        <f>基金残高に係る経年分析!H57</f>
        <v>5113</v>
      </c>
    </row>
  </sheetData>
  <sheetProtection algorithmName="SHA-512" hashValue="rmnckqusZ8Zn28OVu15o1uHBKLYp3t8IGmbm7VgXnjltuO94K5Vw6APCgd9Xva3v6IC6XLc7r9SB6v/qpKlkMw==" saltValue="ZrbHeViJ2N0iQl8BcTsj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2025-03-12T23:42:24Z</cp:lastPrinted>
  <dcterms:created xsi:type="dcterms:W3CDTF">2025-02-19T02:05:47Z</dcterms:created>
  <dcterms:modified xsi:type="dcterms:W3CDTF">2025-03-17T05:34:39Z</dcterms:modified>
  <cp:category/>
</cp:coreProperties>
</file>