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040" tabRatio="531"/>
  </bookViews>
  <sheets>
    <sheet name="予定価格調書" sheetId="15" r:id="rId1"/>
  </sheets>
  <definedNames>
    <definedName name="_xlnm.Print_Area" localSheetId="0">予定価格調書!$A$1:$O$128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5" l="1"/>
  <c r="C89" i="15"/>
  <c r="D89" i="15"/>
  <c r="E89" i="15"/>
  <c r="F89" i="15"/>
  <c r="G89" i="15"/>
  <c r="H89" i="15"/>
  <c r="I89" i="15"/>
  <c r="J89" i="15"/>
  <c r="K89" i="15"/>
  <c r="L89" i="15"/>
  <c r="M89" i="15"/>
  <c r="N89" i="15"/>
  <c r="N127" i="15" l="1"/>
  <c r="N128" i="15" s="1"/>
  <c r="M127" i="15"/>
  <c r="M128" i="15" s="1"/>
  <c r="L127" i="15"/>
  <c r="L128" i="15" s="1"/>
  <c r="K127" i="15"/>
  <c r="K128" i="15" s="1"/>
  <c r="J127" i="15"/>
  <c r="J128" i="15" s="1"/>
  <c r="I127" i="15"/>
  <c r="I128" i="15" s="1"/>
  <c r="H127" i="15"/>
  <c r="H128" i="15" s="1"/>
  <c r="G127" i="15"/>
  <c r="G128" i="15" s="1"/>
  <c r="F127" i="15"/>
  <c r="F128" i="15" s="1"/>
  <c r="E127" i="15"/>
  <c r="E128" i="15" s="1"/>
  <c r="D127" i="15"/>
  <c r="D128" i="15" s="1"/>
  <c r="C127" i="15"/>
  <c r="C128" i="15" s="1"/>
  <c r="N125" i="15"/>
  <c r="M125" i="15"/>
  <c r="L125" i="15"/>
  <c r="K125" i="15"/>
  <c r="J125" i="15"/>
  <c r="I125" i="15"/>
  <c r="H125" i="15"/>
  <c r="G125" i="15"/>
  <c r="F125" i="15"/>
  <c r="E125" i="15"/>
  <c r="D125" i="15"/>
  <c r="C125" i="15"/>
  <c r="N124" i="15"/>
  <c r="M124" i="15"/>
  <c r="L124" i="15"/>
  <c r="K124" i="15"/>
  <c r="J124" i="15"/>
  <c r="I124" i="15"/>
  <c r="H124" i="15"/>
  <c r="G124" i="15"/>
  <c r="F124" i="15"/>
  <c r="E124" i="15"/>
  <c r="D124" i="15"/>
  <c r="C124" i="15"/>
  <c r="N123" i="15"/>
  <c r="M123" i="15"/>
  <c r="L123" i="15"/>
  <c r="K123" i="15"/>
  <c r="J123" i="15"/>
  <c r="I123" i="15"/>
  <c r="H123" i="15"/>
  <c r="G123" i="15"/>
  <c r="F123" i="15"/>
  <c r="E123" i="15"/>
  <c r="D123" i="15"/>
  <c r="C123" i="15"/>
  <c r="N122" i="15"/>
  <c r="M122" i="15"/>
  <c r="L122" i="15"/>
  <c r="K122" i="15"/>
  <c r="J122" i="15"/>
  <c r="I122" i="15"/>
  <c r="H122" i="15"/>
  <c r="G122" i="15"/>
  <c r="F122" i="15"/>
  <c r="E122" i="15"/>
  <c r="D122" i="15"/>
  <c r="C122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N120" i="15"/>
  <c r="M120" i="15"/>
  <c r="L120" i="15"/>
  <c r="K120" i="15"/>
  <c r="J120" i="15"/>
  <c r="I120" i="15"/>
  <c r="H120" i="15"/>
  <c r="G120" i="15"/>
  <c r="F120" i="15"/>
  <c r="E120" i="15"/>
  <c r="D120" i="15"/>
  <c r="C120" i="15"/>
  <c r="N119" i="15"/>
  <c r="M119" i="15"/>
  <c r="L119" i="15"/>
  <c r="K119" i="15"/>
  <c r="J119" i="15"/>
  <c r="I119" i="15"/>
  <c r="H119" i="15"/>
  <c r="G119" i="15"/>
  <c r="F119" i="15"/>
  <c r="E119" i="15"/>
  <c r="D119" i="15"/>
  <c r="C119" i="15"/>
  <c r="N118" i="15"/>
  <c r="M118" i="15"/>
  <c r="L118" i="15"/>
  <c r="K118" i="15"/>
  <c r="J118" i="15"/>
  <c r="I118" i="15"/>
  <c r="H118" i="15"/>
  <c r="G118" i="15"/>
  <c r="F118" i="15"/>
  <c r="E118" i="15"/>
  <c r="D118" i="15"/>
  <c r="C118" i="15"/>
  <c r="N117" i="15"/>
  <c r="M117" i="15"/>
  <c r="L117" i="15"/>
  <c r="K117" i="15"/>
  <c r="J117" i="15"/>
  <c r="I117" i="15"/>
  <c r="H117" i="15"/>
  <c r="G117" i="15"/>
  <c r="F117" i="15"/>
  <c r="E117" i="15"/>
  <c r="D117" i="15"/>
  <c r="C117" i="15"/>
  <c r="N116" i="15"/>
  <c r="M116" i="15"/>
  <c r="L116" i="15"/>
  <c r="K116" i="15"/>
  <c r="J116" i="15"/>
  <c r="I116" i="15"/>
  <c r="H116" i="15"/>
  <c r="G116" i="15"/>
  <c r="F116" i="15"/>
  <c r="E116" i="15"/>
  <c r="D116" i="15"/>
  <c r="C116" i="15"/>
  <c r="N115" i="15"/>
  <c r="M115" i="15"/>
  <c r="L115" i="15"/>
  <c r="K115" i="15"/>
  <c r="J115" i="15"/>
  <c r="I115" i="15"/>
  <c r="H115" i="15"/>
  <c r="G115" i="15"/>
  <c r="F115" i="15"/>
  <c r="E115" i="15"/>
  <c r="D115" i="15"/>
  <c r="C115" i="15"/>
  <c r="N114" i="15"/>
  <c r="M114" i="15"/>
  <c r="L114" i="15"/>
  <c r="K114" i="15"/>
  <c r="J114" i="15"/>
  <c r="I114" i="15"/>
  <c r="H114" i="15"/>
  <c r="G114" i="15"/>
  <c r="F114" i="15"/>
  <c r="E114" i="15"/>
  <c r="D114" i="15"/>
  <c r="C114" i="15"/>
  <c r="N113" i="15"/>
  <c r="M113" i="15"/>
  <c r="L113" i="15"/>
  <c r="K113" i="15"/>
  <c r="J113" i="15"/>
  <c r="I113" i="15"/>
  <c r="H113" i="15"/>
  <c r="G113" i="15"/>
  <c r="F113" i="15"/>
  <c r="E113" i="15"/>
  <c r="D113" i="15"/>
  <c r="C113" i="15"/>
  <c r="N112" i="15"/>
  <c r="M112" i="15"/>
  <c r="L112" i="15"/>
  <c r="K112" i="15"/>
  <c r="J112" i="15"/>
  <c r="I112" i="15"/>
  <c r="H112" i="15"/>
  <c r="G112" i="15"/>
  <c r="F112" i="15"/>
  <c r="E112" i="15"/>
  <c r="D112" i="15"/>
  <c r="C112" i="15"/>
  <c r="N111" i="15"/>
  <c r="M111" i="15"/>
  <c r="L111" i="15"/>
  <c r="K111" i="15"/>
  <c r="J111" i="15"/>
  <c r="I111" i="15"/>
  <c r="H111" i="15"/>
  <c r="G111" i="15"/>
  <c r="F111" i="15"/>
  <c r="E111" i="15"/>
  <c r="D111" i="15"/>
  <c r="C111" i="15"/>
  <c r="N110" i="15"/>
  <c r="M110" i="15"/>
  <c r="L110" i="15"/>
  <c r="K110" i="15"/>
  <c r="J110" i="15"/>
  <c r="I110" i="15"/>
  <c r="H110" i="15"/>
  <c r="G110" i="15"/>
  <c r="F110" i="15"/>
  <c r="E110" i="15"/>
  <c r="D110" i="15"/>
  <c r="C110" i="15"/>
  <c r="N109" i="15"/>
  <c r="M109" i="15"/>
  <c r="L109" i="15"/>
  <c r="K109" i="15"/>
  <c r="J109" i="15"/>
  <c r="I109" i="15"/>
  <c r="H109" i="15"/>
  <c r="G109" i="15"/>
  <c r="F109" i="15"/>
  <c r="E109" i="15"/>
  <c r="D109" i="15"/>
  <c r="C109" i="15"/>
  <c r="N108" i="15"/>
  <c r="M108" i="15"/>
  <c r="L108" i="15"/>
  <c r="K108" i="15"/>
  <c r="J108" i="15"/>
  <c r="I108" i="15"/>
  <c r="H108" i="15"/>
  <c r="G108" i="15"/>
  <c r="F108" i="15"/>
  <c r="E108" i="15"/>
  <c r="D108" i="15"/>
  <c r="C108" i="15"/>
  <c r="N107" i="15"/>
  <c r="M107" i="15"/>
  <c r="L107" i="15"/>
  <c r="K107" i="15"/>
  <c r="J107" i="15"/>
  <c r="I107" i="15"/>
  <c r="H107" i="15"/>
  <c r="G107" i="15"/>
  <c r="F107" i="15"/>
  <c r="E107" i="15"/>
  <c r="D107" i="15"/>
  <c r="C107" i="15"/>
  <c r="N106" i="15"/>
  <c r="M106" i="15"/>
  <c r="L106" i="15"/>
  <c r="K106" i="15"/>
  <c r="J106" i="15"/>
  <c r="I106" i="15"/>
  <c r="H106" i="15"/>
  <c r="G106" i="15"/>
  <c r="F106" i="15"/>
  <c r="E106" i="15"/>
  <c r="D106" i="15"/>
  <c r="C106" i="15"/>
  <c r="N105" i="15"/>
  <c r="M105" i="15"/>
  <c r="L105" i="15"/>
  <c r="K105" i="15"/>
  <c r="J105" i="15"/>
  <c r="I105" i="15"/>
  <c r="H105" i="15"/>
  <c r="G105" i="15"/>
  <c r="F105" i="15"/>
  <c r="E105" i="15"/>
  <c r="D105" i="15"/>
  <c r="C105" i="15"/>
  <c r="N104" i="15"/>
  <c r="M104" i="15"/>
  <c r="L104" i="15"/>
  <c r="K104" i="15"/>
  <c r="J104" i="15"/>
  <c r="I104" i="15"/>
  <c r="H104" i="15"/>
  <c r="G104" i="15"/>
  <c r="F104" i="15"/>
  <c r="E104" i="15"/>
  <c r="D104" i="15"/>
  <c r="C104" i="15"/>
  <c r="N103" i="15"/>
  <c r="M103" i="15"/>
  <c r="L103" i="15"/>
  <c r="K103" i="15"/>
  <c r="J103" i="15"/>
  <c r="I103" i="15"/>
  <c r="H103" i="15"/>
  <c r="G103" i="15"/>
  <c r="F103" i="15"/>
  <c r="E103" i="15"/>
  <c r="D103" i="15"/>
  <c r="C103" i="15"/>
  <c r="N102" i="15"/>
  <c r="M102" i="15"/>
  <c r="L102" i="15"/>
  <c r="K102" i="15"/>
  <c r="J102" i="15"/>
  <c r="I102" i="15"/>
  <c r="H102" i="15"/>
  <c r="G102" i="15"/>
  <c r="F102" i="15"/>
  <c r="E102" i="15"/>
  <c r="D102" i="15"/>
  <c r="C102" i="15"/>
  <c r="N101" i="15"/>
  <c r="M101" i="15"/>
  <c r="L101" i="15"/>
  <c r="K101" i="15"/>
  <c r="J101" i="15"/>
  <c r="I101" i="15"/>
  <c r="H101" i="15"/>
  <c r="G101" i="15"/>
  <c r="F101" i="15"/>
  <c r="E101" i="15"/>
  <c r="D101" i="15"/>
  <c r="C101" i="15"/>
  <c r="N100" i="15"/>
  <c r="M100" i="15"/>
  <c r="L100" i="15"/>
  <c r="K100" i="15"/>
  <c r="J100" i="15"/>
  <c r="I100" i="15"/>
  <c r="H100" i="15"/>
  <c r="G100" i="15"/>
  <c r="F100" i="15"/>
  <c r="E100" i="15"/>
  <c r="D100" i="15"/>
  <c r="C100" i="15"/>
  <c r="N99" i="15"/>
  <c r="M99" i="15"/>
  <c r="L99" i="15"/>
  <c r="K99" i="15"/>
  <c r="J99" i="15"/>
  <c r="I99" i="15"/>
  <c r="H99" i="15"/>
  <c r="G99" i="15"/>
  <c r="F99" i="15"/>
  <c r="E99" i="15"/>
  <c r="D99" i="15"/>
  <c r="C99" i="15"/>
  <c r="N98" i="15"/>
  <c r="M98" i="15"/>
  <c r="L98" i="15"/>
  <c r="K98" i="15"/>
  <c r="J98" i="15"/>
  <c r="I98" i="15"/>
  <c r="H98" i="15"/>
  <c r="G98" i="15"/>
  <c r="F98" i="15"/>
  <c r="E98" i="15"/>
  <c r="D98" i="15"/>
  <c r="C98" i="15"/>
  <c r="N97" i="15"/>
  <c r="M97" i="15"/>
  <c r="L97" i="15"/>
  <c r="K97" i="15"/>
  <c r="J97" i="15"/>
  <c r="I97" i="15"/>
  <c r="H97" i="15"/>
  <c r="G97" i="15"/>
  <c r="F97" i="15"/>
  <c r="E97" i="15"/>
  <c r="D97" i="15"/>
  <c r="C97" i="15"/>
  <c r="I17" i="15"/>
  <c r="I15" i="15"/>
  <c r="I14" i="15"/>
  <c r="I13" i="15"/>
  <c r="I10" i="15"/>
  <c r="I7" i="15"/>
  <c r="I6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O54" i="15"/>
  <c r="O55" i="15" s="1"/>
  <c r="D12" i="15" s="1"/>
  <c r="F12" i="15" s="1"/>
  <c r="N53" i="15"/>
  <c r="N126" i="15" s="1"/>
  <c r="M53" i="15"/>
  <c r="M126" i="15" s="1"/>
  <c r="L53" i="15"/>
  <c r="L126" i="15" s="1"/>
  <c r="K53" i="15"/>
  <c r="K126" i="15" s="1"/>
  <c r="J53" i="15"/>
  <c r="J126" i="15" s="1"/>
  <c r="I53" i="15"/>
  <c r="I126" i="15" s="1"/>
  <c r="H53" i="15"/>
  <c r="H126" i="15" s="1"/>
  <c r="G53" i="15"/>
  <c r="G126" i="15" s="1"/>
  <c r="F53" i="15"/>
  <c r="F126" i="15" s="1"/>
  <c r="E53" i="15"/>
  <c r="E126" i="15" s="1"/>
  <c r="D53" i="15"/>
  <c r="D126" i="15" s="1"/>
  <c r="C53" i="15"/>
  <c r="C126" i="15" s="1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J17" i="15"/>
  <c r="J16" i="15"/>
  <c r="I16" i="15"/>
  <c r="J15" i="15"/>
  <c r="D15" i="15"/>
  <c r="F15" i="15" s="1"/>
  <c r="J14" i="15"/>
  <c r="F14" i="15"/>
  <c r="J13" i="15"/>
  <c r="J12" i="15"/>
  <c r="I12" i="15"/>
  <c r="J11" i="15"/>
  <c r="I11" i="15"/>
  <c r="J10" i="15"/>
  <c r="J9" i="15"/>
  <c r="I9" i="15"/>
  <c r="J8" i="15"/>
  <c r="I8" i="15"/>
  <c r="J7" i="15"/>
  <c r="J6" i="15"/>
  <c r="O89" i="15" l="1"/>
  <c r="O128" i="15"/>
  <c r="O126" i="15"/>
  <c r="K6" i="15"/>
  <c r="K11" i="15"/>
  <c r="K15" i="15"/>
  <c r="O53" i="15"/>
  <c r="D6" i="15" s="1"/>
  <c r="F6" i="15" s="1"/>
  <c r="K10" i="15"/>
  <c r="K14" i="15"/>
  <c r="K9" i="15"/>
  <c r="K16" i="15"/>
  <c r="D8" i="15"/>
  <c r="F8" i="15" s="1"/>
  <c r="K13" i="15"/>
  <c r="K17" i="15"/>
  <c r="K7" i="15"/>
  <c r="K8" i="15"/>
  <c r="D9" i="15"/>
  <c r="F9" i="15" s="1"/>
  <c r="K12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99" i="15"/>
  <c r="O97" i="15"/>
  <c r="O125" i="15"/>
  <c r="O98" i="15"/>
  <c r="O127" i="15"/>
  <c r="O129" i="15" l="1"/>
  <c r="K18" i="15"/>
  <c r="F18" i="15" s="1"/>
  <c r="F19" i="15" s="1"/>
  <c r="F20" i="15" s="1"/>
</calcChain>
</file>

<file path=xl/sharedStrings.xml><?xml version="1.0" encoding="utf-8"?>
<sst xmlns="http://schemas.openxmlformats.org/spreadsheetml/2006/main" count="228" uniqueCount="96">
  <si>
    <t>基本料金</t>
    <rPh sb="0" eb="4">
      <t>キホンリョウキン</t>
    </rPh>
    <phoneticPr fontId="2"/>
  </si>
  <si>
    <t>計</t>
    <rPh sb="0" eb="1">
      <t>ケイ</t>
    </rPh>
    <phoneticPr fontId="2"/>
  </si>
  <si>
    <t xml:space="preserve">№ </t>
    <phoneticPr fontId="4"/>
  </si>
  <si>
    <t>　施設名</t>
    <rPh sb="1" eb="3">
      <t>シセツ</t>
    </rPh>
    <rPh sb="3" eb="4">
      <t>メイ</t>
    </rPh>
    <phoneticPr fontId="4"/>
  </si>
  <si>
    <t>小計</t>
    <rPh sb="0" eb="2">
      <t>ショウケイ</t>
    </rPh>
    <phoneticPr fontId="2"/>
  </si>
  <si>
    <t>（kWh）</t>
  </si>
  <si>
    <t>（kWh）</t>
    <phoneticPr fontId="4"/>
  </si>
  <si>
    <t>内訳</t>
    <rPh sb="0" eb="2">
      <t>ウチワケ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</si>
  <si>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</si>
  <si>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</si>
  <si>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</si>
  <si>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</si>
  <si>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</si>
  <si>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</si>
  <si>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</si>
  <si>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</si>
  <si>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</si>
  <si>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</si>
  <si>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</si>
  <si>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</si>
  <si>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4"/>
  </si>
  <si>
    <t>2月</t>
  </si>
  <si>
    <t>3月</t>
  </si>
  <si>
    <t>（円）</t>
    <rPh sb="1" eb="2">
      <t>エン</t>
    </rPh>
    <phoneticPr fontId="2"/>
  </si>
  <si>
    <t>十日町市役所本庁舎</t>
    <rPh sb="0" eb="3">
      <t>トオカマチ</t>
    </rPh>
    <phoneticPr fontId="4"/>
  </si>
  <si>
    <t>十日町市役所川西支所</t>
    <phoneticPr fontId="4"/>
  </si>
  <si>
    <t>十日町市役所中里支所</t>
    <phoneticPr fontId="4"/>
  </si>
  <si>
    <t>十日町市役所松代支所</t>
    <phoneticPr fontId="4"/>
  </si>
  <si>
    <t>十日町小学校</t>
    <phoneticPr fontId="4"/>
  </si>
  <si>
    <t>西小学校</t>
    <phoneticPr fontId="4"/>
  </si>
  <si>
    <t>東小学校</t>
    <phoneticPr fontId="4"/>
  </si>
  <si>
    <t>中条小学校</t>
    <phoneticPr fontId="4"/>
  </si>
  <si>
    <t>下条小学校</t>
    <phoneticPr fontId="4"/>
  </si>
  <si>
    <t>川治小学校</t>
    <phoneticPr fontId="4"/>
  </si>
  <si>
    <t>吉田小学校</t>
    <phoneticPr fontId="4"/>
  </si>
  <si>
    <t>鐙島小学校</t>
    <phoneticPr fontId="4"/>
  </si>
  <si>
    <t>水沢小学校・水沢給食センター</t>
    <rPh sb="3" eb="5">
      <t>ガッコウ</t>
    </rPh>
    <phoneticPr fontId="4"/>
  </si>
  <si>
    <t>馬場小学校</t>
    <phoneticPr fontId="4"/>
  </si>
  <si>
    <t>千手小学校</t>
    <phoneticPr fontId="4"/>
  </si>
  <si>
    <t>上野小学校</t>
    <phoneticPr fontId="4"/>
  </si>
  <si>
    <t>橘小学校</t>
    <phoneticPr fontId="4"/>
  </si>
  <si>
    <t>田沢小学校</t>
    <phoneticPr fontId="4"/>
  </si>
  <si>
    <t>松代小学校・松代給食センター</t>
    <rPh sb="6" eb="8">
      <t>マツダイ</t>
    </rPh>
    <rPh sb="8" eb="10">
      <t>キュウショク</t>
    </rPh>
    <phoneticPr fontId="4"/>
  </si>
  <si>
    <t>松之山小学校</t>
    <phoneticPr fontId="4"/>
  </si>
  <si>
    <t>十日町中学校・十日町給食センター</t>
    <rPh sb="4" eb="6">
      <t>ガッコウ</t>
    </rPh>
    <phoneticPr fontId="4"/>
  </si>
  <si>
    <t>中条中学校</t>
    <phoneticPr fontId="4"/>
  </si>
  <si>
    <t>下条中学校</t>
    <phoneticPr fontId="4"/>
  </si>
  <si>
    <t>南中学校</t>
    <phoneticPr fontId="4"/>
  </si>
  <si>
    <t>吉田中学校</t>
    <phoneticPr fontId="4"/>
  </si>
  <si>
    <t>水沢中学校</t>
    <phoneticPr fontId="4"/>
  </si>
  <si>
    <t>川西中学校・川西給食センター</t>
    <rPh sb="6" eb="8">
      <t>カワニシ</t>
    </rPh>
    <rPh sb="8" eb="10">
      <t>キュウショク</t>
    </rPh>
    <phoneticPr fontId="4"/>
  </si>
  <si>
    <t>中里中学校</t>
    <phoneticPr fontId="4"/>
  </si>
  <si>
    <t>松代中学校</t>
    <phoneticPr fontId="4"/>
  </si>
  <si>
    <t>←←←←←←←←←←←←←←←←←←←←←←←←</t>
    <phoneticPr fontId="2"/>
  </si>
  <si>
    <t>７月</t>
    <rPh sb="1" eb="2">
      <t>ガツ</t>
    </rPh>
    <phoneticPr fontId="2"/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</si>
  <si>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</si>
  <si>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</si>
  <si>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</si>
  <si>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</si>
  <si>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</si>
  <si>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</si>
  <si>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</si>
  <si>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</si>
  <si>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小計(概算)</t>
    <rPh sb="0" eb="2">
      <t>ショウケイ</t>
    </rPh>
    <rPh sb="3" eb="5">
      <t>ガイサン</t>
    </rPh>
    <phoneticPr fontId="2"/>
  </si>
  <si>
    <t>（kW）</t>
    <phoneticPr fontId="2"/>
  </si>
  <si>
    <t>夏季</t>
    <phoneticPr fontId="2"/>
  </si>
  <si>
    <t>他季</t>
    <rPh sb="0" eb="1">
      <t>タ</t>
    </rPh>
    <rPh sb="1" eb="2">
      <t>キ</t>
    </rPh>
    <phoneticPr fontId="2"/>
  </si>
  <si>
    <t>中央学校給食センター</t>
    <phoneticPr fontId="4"/>
  </si>
  <si>
    <t>中央学校給食センター</t>
  </si>
  <si>
    <t>中央学校給食センター
現供給者：東北電力㈱
契約プラン：高圧電力S</t>
    <rPh sb="0" eb="6">
      <t>チュウオウガッコウキュウショク</t>
    </rPh>
    <rPh sb="11" eb="15">
      <t>ゲンキョウキュウシャ</t>
    </rPh>
    <rPh sb="16" eb="20">
      <t>トウホクデンリョク</t>
    </rPh>
    <rPh sb="22" eb="24">
      <t>ケイヤク</t>
    </rPh>
    <rPh sb="28" eb="32">
      <t>コウアツデンリョク</t>
    </rPh>
    <phoneticPr fontId="2"/>
  </si>
  <si>
    <t>十日町市役所本庁舎ほか28施設
現供給者：東北電力㈱
契約プラン：業務用電力</t>
    <rPh sb="0" eb="9">
      <t>トオカマチシヤクショホンチョウシャ</t>
    </rPh>
    <rPh sb="13" eb="15">
      <t>シセツ</t>
    </rPh>
    <rPh sb="16" eb="20">
      <t>ゲンキョウキュウシャ</t>
    </rPh>
    <rPh sb="21" eb="25">
      <t>トウホクデンリョク</t>
    </rPh>
    <rPh sb="27" eb="29">
      <t>ケイヤク</t>
    </rPh>
    <rPh sb="33" eb="38">
      <t>ギョウムヨウデンリョク</t>
    </rPh>
    <phoneticPr fontId="2"/>
  </si>
  <si>
    <t>積算額：</t>
    <rPh sb="0" eb="2">
      <t>セキサン</t>
    </rPh>
    <rPh sb="2" eb="3">
      <t>ガク</t>
    </rPh>
    <phoneticPr fontId="2"/>
  </si>
  <si>
    <t>※単価（見込値）</t>
    <rPh sb="1" eb="3">
      <t>タンカ</t>
    </rPh>
    <rPh sb="4" eb="6">
      <t>ミコ</t>
    </rPh>
    <rPh sb="6" eb="7">
      <t>アタイ</t>
    </rPh>
    <phoneticPr fontId="2"/>
  </si>
  <si>
    <t>(税込額)</t>
    <rPh sb="1" eb="4">
      <t>ゼイコミガク</t>
    </rPh>
    <phoneticPr fontId="2"/>
  </si>
  <si>
    <t>電力使用量（仕様書より）</t>
    <rPh sb="0" eb="5">
      <t>デンリョクシヨウリョウ</t>
    </rPh>
    <rPh sb="6" eb="9">
      <t>シヨウショ</t>
    </rPh>
    <phoneticPr fontId="2"/>
  </si>
  <si>
    <t>契約電力量（仕様書より）</t>
    <rPh sb="0" eb="5">
      <t>ケイヤクデンリョクリョウ</t>
    </rPh>
    <rPh sb="6" eb="9">
      <t>シヨウショ</t>
    </rPh>
    <phoneticPr fontId="2"/>
  </si>
  <si>
    <t>本書では、東北電力㈱の契約プラン「業務用電力」「高圧電力Ｓ」に準じた計算式により、各単価から電気料金を積算する。</t>
    <rPh sb="0" eb="2">
      <t>ホンショ</t>
    </rPh>
    <rPh sb="5" eb="9">
      <t>トウホクデンリョク</t>
    </rPh>
    <rPh sb="11" eb="13">
      <t>ケイヤク</t>
    </rPh>
    <rPh sb="17" eb="22">
      <t>ギョウムヨウデンリョク</t>
    </rPh>
    <rPh sb="24" eb="28">
      <t>コウアツデンリョク</t>
    </rPh>
    <rPh sb="31" eb="32">
      <t>ジュン</t>
    </rPh>
    <rPh sb="34" eb="37">
      <t>ケイサンシキ</t>
    </rPh>
    <rPh sb="41" eb="44">
      <t>カクタンカ</t>
    </rPh>
    <rPh sb="46" eb="50">
      <t>デンキリョウキン</t>
    </rPh>
    <rPh sb="51" eb="53">
      <t>セキサン</t>
    </rPh>
    <phoneticPr fontId="2"/>
  </si>
  <si>
    <t>各単価（黄色のセル）を入力し、積算額（オレンジのセル）をもって入札すること。</t>
    <rPh sb="0" eb="3">
      <t>カクタンカ</t>
    </rPh>
    <rPh sb="4" eb="6">
      <t>キイロ</t>
    </rPh>
    <rPh sb="11" eb="13">
      <t>ニュウリョク</t>
    </rPh>
    <rPh sb="15" eb="18">
      <t>セキサンガク</t>
    </rPh>
    <rPh sb="31" eb="33">
      <t>ニュウサツ</t>
    </rPh>
    <phoneticPr fontId="2"/>
  </si>
  <si>
    <t>(税抜額)=(税込額)×100/110 ※小数点以下切り上げ</t>
    <rPh sb="1" eb="3">
      <t>ゼイヌ</t>
    </rPh>
    <rPh sb="3" eb="4">
      <t>ガク</t>
    </rPh>
    <rPh sb="7" eb="9">
      <t>ゼイコミ</t>
    </rPh>
    <rPh sb="9" eb="10">
      <t>ガク</t>
    </rPh>
    <rPh sb="21" eb="24">
      <t>ショウスウテン</t>
    </rPh>
    <rPh sb="24" eb="26">
      <t>イカ</t>
    </rPh>
    <rPh sb="26" eb="27">
      <t>キ</t>
    </rPh>
    <rPh sb="28" eb="29">
      <t>ア</t>
    </rPh>
    <phoneticPr fontId="2"/>
  </si>
  <si>
    <t>（様式８）積算内訳書</t>
    <rPh sb="1" eb="3">
      <t>ヨウシキ</t>
    </rPh>
    <rPh sb="5" eb="10">
      <t>セキサンウチワケショ</t>
    </rPh>
    <phoneticPr fontId="2"/>
  </si>
  <si>
    <t>電気料金（東北電力㈱の計算式による各月の請求額見込み）</t>
    <rPh sb="0" eb="2">
      <t>デンキ</t>
    </rPh>
    <rPh sb="2" eb="3">
      <t>リョウ</t>
    </rPh>
    <rPh sb="3" eb="4">
      <t>カネ</t>
    </rPh>
    <rPh sb="5" eb="9">
      <t>トウホクデンリョク</t>
    </rPh>
    <rPh sb="11" eb="14">
      <t>ケイサンシキ</t>
    </rPh>
    <rPh sb="17" eb="19">
      <t>カクツキ</t>
    </rPh>
    <rPh sb="20" eb="23">
      <t>セイキュウガク</t>
    </rPh>
    <rPh sb="23" eb="25">
      <t>ミコ</t>
    </rPh>
    <phoneticPr fontId="2"/>
  </si>
  <si>
    <t>※力率は100%として積算する</t>
    <rPh sb="1" eb="3">
      <t>リキリツ</t>
    </rPh>
    <rPh sb="11" eb="13">
      <t>セキサン</t>
    </rPh>
    <phoneticPr fontId="2"/>
  </si>
  <si>
    <r>
      <t>数量</t>
    </r>
    <r>
      <rPr>
        <sz val="8"/>
        <color theme="1"/>
        <rFont val="游ゴシック"/>
        <family val="3"/>
        <charset val="128"/>
        <scheme val="minor"/>
      </rPr>
      <t>(kW,kWh)</t>
    </r>
    <rPh sb="0" eb="2">
      <t>スウリョウ</t>
    </rPh>
    <phoneticPr fontId="2"/>
  </si>
  <si>
    <r>
      <t>単価</t>
    </r>
    <r>
      <rPr>
        <sz val="8"/>
        <color theme="1"/>
        <rFont val="游ゴシック"/>
        <family val="3"/>
        <charset val="128"/>
        <scheme val="minor"/>
      </rPr>
      <t>(円/kW,円/kWh)</t>
    </r>
    <rPh sb="0" eb="2">
      <t>タンカ</t>
    </rPh>
    <rPh sb="3" eb="4">
      <t>エン</t>
    </rPh>
    <rPh sb="8" eb="9">
      <t>エン</t>
    </rPh>
    <phoneticPr fontId="2"/>
  </si>
  <si>
    <r>
      <t>小計</t>
    </r>
    <r>
      <rPr>
        <sz val="8"/>
        <color theme="1"/>
        <rFont val="游ゴシック"/>
        <family val="3"/>
        <charset val="128"/>
        <scheme val="minor"/>
      </rPr>
      <t>（円）</t>
    </r>
    <rPh sb="0" eb="2">
      <t>ショウケイ</t>
    </rPh>
    <rPh sb="3" eb="4">
      <t>エン</t>
    </rPh>
    <phoneticPr fontId="2"/>
  </si>
  <si>
    <r>
      <t>数量</t>
    </r>
    <r>
      <rPr>
        <sz val="8"/>
        <color theme="1"/>
        <rFont val="游ゴシック"/>
        <family val="3"/>
        <charset val="128"/>
        <scheme val="minor"/>
      </rPr>
      <t>(kWh)</t>
    </r>
    <rPh sb="0" eb="2">
      <t>スウリョウ</t>
    </rPh>
    <phoneticPr fontId="2"/>
  </si>
  <si>
    <r>
      <t>単価</t>
    </r>
    <r>
      <rPr>
        <sz val="8"/>
        <color theme="1"/>
        <rFont val="游ゴシック"/>
        <family val="3"/>
        <charset val="128"/>
        <scheme val="minor"/>
      </rPr>
      <t>(円/kWh)</t>
    </r>
    <rPh sb="0" eb="2">
      <t>タンカ</t>
    </rPh>
    <rPh sb="3" eb="4">
      <t>エン</t>
    </rPh>
    <phoneticPr fontId="2"/>
  </si>
  <si>
    <r>
      <t>金額</t>
    </r>
    <r>
      <rPr>
        <sz val="8"/>
        <color theme="1"/>
        <rFont val="游ゴシック"/>
        <family val="3"/>
        <charset val="128"/>
        <scheme val="minor"/>
      </rPr>
      <t>（円）</t>
    </r>
    <rPh sb="0" eb="2">
      <t>キンガク</t>
    </rPh>
    <rPh sb="3" eb="4">
      <t>エン</t>
    </rPh>
    <phoneticPr fontId="2"/>
  </si>
  <si>
    <r>
      <t>燃料費等調整</t>
    </r>
    <r>
      <rPr>
        <sz val="8"/>
        <color theme="1"/>
        <rFont val="游ゴシック"/>
        <family val="3"/>
        <charset val="128"/>
        <scheme val="minor"/>
      </rPr>
      <t>（円/kWh）</t>
    </r>
    <rPh sb="0" eb="3">
      <t>ネンリョウヒ</t>
    </rPh>
    <rPh sb="3" eb="4">
      <t>トウ</t>
    </rPh>
    <rPh sb="4" eb="6">
      <t>チョウセイ</t>
    </rPh>
    <rPh sb="7" eb="8">
      <t>エン</t>
    </rPh>
    <phoneticPr fontId="2"/>
  </si>
  <si>
    <r>
      <t>再エネ賦課金</t>
    </r>
    <r>
      <rPr>
        <sz val="8"/>
        <color theme="1"/>
        <rFont val="游ゴシック"/>
        <family val="3"/>
        <charset val="128"/>
        <scheme val="minor"/>
      </rPr>
      <t>（円/kWh）</t>
    </r>
    <rPh sb="0" eb="1">
      <t>サイ</t>
    </rPh>
    <rPh sb="3" eb="6">
      <t>フカキン</t>
    </rPh>
    <phoneticPr fontId="2"/>
  </si>
  <si>
    <t>小計</t>
    <rPh sb="0" eb="2">
      <t>ショウケイ</t>
    </rPh>
    <phoneticPr fontId="2"/>
  </si>
  <si>
    <t>施設名等</t>
    <rPh sb="0" eb="3">
      <t>シセツメイ</t>
    </rPh>
    <rPh sb="3" eb="4">
      <t>トウ</t>
    </rPh>
    <phoneticPr fontId="2"/>
  </si>
  <si>
    <t>電力量料金</t>
    <rPh sb="0" eb="2">
      <t>デンリョク</t>
    </rPh>
    <rPh sb="2" eb="3">
      <t>リョウ</t>
    </rPh>
    <rPh sb="3" eb="5">
      <t>リョウキン</t>
    </rPh>
    <phoneticPr fontId="2"/>
  </si>
  <si>
    <t>計算式：　電気料金＝[基本料金単価×契約電力×0.85＋使用量×（電力量料金単価＋燃料費等調整単価）]+[使用量×再エネ賦課金単価]</t>
    <rPh sb="0" eb="2">
      <t>ケイサン</t>
    </rPh>
    <rPh sb="33" eb="35">
      <t>デンリョク</t>
    </rPh>
    <rPh sb="43" eb="44">
      <t>ヒ</t>
    </rPh>
    <rPh sb="44" eb="45">
      <t>トウ</t>
    </rPh>
    <rPh sb="53" eb="56">
      <t>シヨウリョウ</t>
    </rPh>
    <rPh sb="57" eb="58">
      <t>サイ</t>
    </rPh>
    <phoneticPr fontId="2"/>
  </si>
  <si>
    <t>（燃料費等調整＋再エネ賦課金）見込値</t>
    <rPh sb="1" eb="4">
      <t>ネンリョウヒ</t>
    </rPh>
    <rPh sb="4" eb="5">
      <t>トウ</t>
    </rPh>
    <rPh sb="5" eb="7">
      <t>チョウセイ</t>
    </rPh>
    <rPh sb="8" eb="9">
      <t>サイ</t>
    </rPh>
    <rPh sb="11" eb="14">
      <t>フカキン</t>
    </rPh>
    <rPh sb="15" eb="17">
      <t>ミコ</t>
    </rPh>
    <rPh sb="17" eb="18">
      <t>アタイ</t>
    </rPh>
    <phoneticPr fontId="2"/>
  </si>
  <si>
    <t>（燃料費等調整＋再エネ賦課金）</t>
    <rPh sb="1" eb="4">
      <t>ネンリョウヒ</t>
    </rPh>
    <rPh sb="4" eb="5">
      <t>トウ</t>
    </rPh>
    <rPh sb="5" eb="7">
      <t>チョウセイ</t>
    </rPh>
    <rPh sb="8" eb="9">
      <t>サイ</t>
    </rPh>
    <rPh sb="11" eb="14">
      <t>フカキン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</si>
</sst>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38" fontId="0" fillId="0" borderId="0" xfId="1" applyFont="1" applyAlignment="1"/>
    <xf numFmtId="38" fontId="5" fillId="0" borderId="1" xfId="1" applyFont="1" applyFill="1" applyBorder="1" applyAlignment="1">
      <alignment horizontal="right" vertical="center" shrinkToFit="1"/>
    </xf>
    <xf numFmtId="0" fontId="0" fillId="0" borderId="1" xfId="0" applyBorder="1"/>
    <xf numFmtId="38" fontId="0" fillId="0" borderId="1" xfId="1" applyFont="1" applyBorder="1" applyAlignment="1"/>
    <xf numFmtId="0" fontId="0" fillId="0" borderId="1" xfId="0" applyBorder="1" applyAlignment="1">
      <alignment horizontal="right"/>
    </xf>
    <xf numFmtId="38" fontId="0" fillId="0" borderId="0" xfId="0" applyNumberFormat="1" applyFill="1"/>
    <xf numFmtId="38" fontId="0" fillId="0" borderId="0" xfId="1" applyFont="1" applyFill="1" applyAlignment="1"/>
    <xf numFmtId="38" fontId="0" fillId="0" borderId="1" xfId="1" applyFont="1" applyFill="1" applyBorder="1" applyAlignment="1"/>
    <xf numFmtId="38" fontId="0" fillId="0" borderId="1" xfId="0" applyNumberFormat="1" applyBorder="1"/>
    <xf numFmtId="0" fontId="0" fillId="0" borderId="0" xfId="0" applyBorder="1"/>
    <xf numFmtId="38" fontId="0" fillId="0" borderId="0" xfId="1" applyFont="1" applyFill="1" applyBorder="1" applyAlignment="1"/>
    <xf numFmtId="0" fontId="3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right"/>
    </xf>
    <xf numFmtId="0" fontId="6" fillId="0" borderId="0" xfId="0" applyFont="1"/>
    <xf numFmtId="38" fontId="3" fillId="0" borderId="1" xfId="1" applyFont="1" applyFill="1" applyBorder="1" applyAlignment="1">
      <alignment horizontal="right" vertical="center" shrinkToFit="1"/>
    </xf>
    <xf numFmtId="38" fontId="3" fillId="0" borderId="1" xfId="1" applyFont="1" applyBorder="1" applyAlignment="1">
      <alignment horizontal="right"/>
    </xf>
    <xf numFmtId="0" fontId="0" fillId="4" borderId="1" xfId="0" applyFill="1" applyBorder="1"/>
    <xf numFmtId="38" fontId="3" fillId="2" borderId="1" xfId="1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0" fillId="0" borderId="1" xfId="1" applyFont="1" applyBorder="1" applyAlignment="1">
      <alignment horizontal="right"/>
    </xf>
    <xf numFmtId="38" fontId="0" fillId="0" borderId="1" xfId="0" applyNumberFormat="1" applyFill="1" applyBorder="1"/>
    <xf numFmtId="38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38" fontId="0" fillId="3" borderId="0" xfId="1" applyFont="1" applyFill="1" applyAlignment="1"/>
    <xf numFmtId="0" fontId="0" fillId="0" borderId="6" xfId="0" applyBorder="1"/>
    <xf numFmtId="38" fontId="5" fillId="0" borderId="6" xfId="1" applyFont="1" applyFill="1" applyBorder="1" applyAlignment="1">
      <alignment horizontal="right" vertical="center" shrinkToFit="1"/>
    </xf>
    <xf numFmtId="0" fontId="0" fillId="0" borderId="8" xfId="0" applyBorder="1"/>
    <xf numFmtId="38" fontId="0" fillId="0" borderId="8" xfId="1" applyFont="1" applyBorder="1" applyAlignment="1"/>
    <xf numFmtId="38" fontId="5" fillId="0" borderId="8" xfId="1" applyFont="1" applyFill="1" applyBorder="1" applyAlignment="1">
      <alignment horizontal="right" vertical="center" shrinkToFit="1"/>
    </xf>
    <xf numFmtId="38" fontId="0" fillId="0" borderId="0" xfId="1" applyFont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3" fillId="0" borderId="6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38" fontId="3" fillId="2" borderId="1" xfId="1" applyFont="1" applyFill="1" applyBorder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 shrinkToFit="1"/>
    </xf>
    <xf numFmtId="38" fontId="3" fillId="2" borderId="3" xfId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tabSelected="1" view="pageBreakPreview" zoomScale="90" zoomScaleNormal="60" zoomScaleSheetLayoutView="90" workbookViewId="0">
      <selection activeCell="E6" sqref="E6"/>
    </sheetView>
  </sheetViews>
  <sheetFormatPr defaultRowHeight="17.25" customHeight="1" x14ac:dyDescent="0.4"/>
  <cols>
    <col min="1" max="1" width="2.75" customWidth="1"/>
    <col min="2" max="2" width="31.125" customWidth="1"/>
    <col min="3" max="3" width="11.625" customWidth="1"/>
    <col min="4" max="4" width="12.5" style="1" customWidth="1"/>
    <col min="5" max="5" width="16.125" customWidth="1"/>
    <col min="6" max="6" width="11.625" style="1" customWidth="1"/>
    <col min="7" max="12" width="11.625" customWidth="1"/>
    <col min="13" max="13" width="20" customWidth="1"/>
    <col min="14" max="14" width="19.375" customWidth="1"/>
    <col min="15" max="15" width="11.625" customWidth="1"/>
  </cols>
  <sheetData>
    <row r="1" spans="1:14" ht="17.25" customHeight="1" x14ac:dyDescent="0.4">
      <c r="A1" t="s">
        <v>79</v>
      </c>
      <c r="C1" s="24"/>
      <c r="D1"/>
    </row>
    <row r="2" spans="1:14" ht="17.25" customHeight="1" x14ac:dyDescent="0.4">
      <c r="B2" t="s">
        <v>76</v>
      </c>
    </row>
    <row r="3" spans="1:14" ht="17.25" customHeight="1" x14ac:dyDescent="0.4">
      <c r="B3" t="s">
        <v>77</v>
      </c>
    </row>
    <row r="4" spans="1:14" ht="17.25" customHeight="1" x14ac:dyDescent="0.4">
      <c r="F4" s="32" t="s">
        <v>81</v>
      </c>
      <c r="H4" t="s">
        <v>94</v>
      </c>
      <c r="M4" s="14" t="s">
        <v>72</v>
      </c>
    </row>
    <row r="5" spans="1:14" ht="17.25" customHeight="1" x14ac:dyDescent="0.4">
      <c r="A5" s="3"/>
      <c r="B5" s="3" t="s">
        <v>91</v>
      </c>
      <c r="C5" s="3" t="s">
        <v>7</v>
      </c>
      <c r="D5" s="4" t="s">
        <v>82</v>
      </c>
      <c r="E5" s="3" t="s">
        <v>83</v>
      </c>
      <c r="F5" s="4" t="s">
        <v>84</v>
      </c>
      <c r="H5" s="3"/>
      <c r="I5" s="4" t="s">
        <v>85</v>
      </c>
      <c r="J5" s="3" t="s">
        <v>86</v>
      </c>
      <c r="K5" s="3" t="s">
        <v>87</v>
      </c>
      <c r="M5" s="10" t="s">
        <v>88</v>
      </c>
      <c r="N5" s="10" t="s">
        <v>89</v>
      </c>
    </row>
    <row r="6" spans="1:14" ht="17.25" customHeight="1" x14ac:dyDescent="0.4">
      <c r="A6" s="47">
        <v>1</v>
      </c>
      <c r="B6" s="50" t="s">
        <v>70</v>
      </c>
      <c r="C6" s="3" t="s">
        <v>0</v>
      </c>
      <c r="D6" s="8">
        <f>O53</f>
        <v>30348</v>
      </c>
      <c r="E6" s="17">
        <v>0</v>
      </c>
      <c r="F6" s="8">
        <f>D6*E6*0.85</f>
        <v>0</v>
      </c>
      <c r="H6" s="3" t="s">
        <v>8</v>
      </c>
      <c r="I6" s="9">
        <f>SUM(C89,C91)</f>
        <v>213663</v>
      </c>
      <c r="J6" s="3">
        <f t="shared" ref="J6:J17" si="0">M6+N6</f>
        <v>-7.6499999999999986</v>
      </c>
      <c r="K6" s="4">
        <f>I6*J6</f>
        <v>-1634521.9499999997</v>
      </c>
      <c r="M6" s="10">
        <v>-9.0499999999999989</v>
      </c>
      <c r="N6" s="10">
        <v>1.4</v>
      </c>
    </row>
    <row r="7" spans="1:14" ht="17.25" customHeight="1" x14ac:dyDescent="0.4">
      <c r="A7" s="48"/>
      <c r="B7" s="51"/>
      <c r="C7" s="3" t="s">
        <v>92</v>
      </c>
      <c r="D7" s="4"/>
      <c r="E7" s="3"/>
      <c r="F7" s="4"/>
      <c r="H7" s="3" t="s">
        <v>9</v>
      </c>
      <c r="I7" s="9">
        <f>SUM(D89,D91)</f>
        <v>212340</v>
      </c>
      <c r="J7" s="3">
        <f t="shared" si="0"/>
        <v>-7.6499999999999986</v>
      </c>
      <c r="K7" s="4">
        <f t="shared" ref="K7:K17" si="1">I7*J7</f>
        <v>-1624400.9999999998</v>
      </c>
      <c r="M7" s="10">
        <v>-9.0499999999999989</v>
      </c>
      <c r="N7" s="10">
        <v>1.4</v>
      </c>
    </row>
    <row r="8" spans="1:14" ht="17.25" customHeight="1" x14ac:dyDescent="0.4">
      <c r="A8" s="48"/>
      <c r="B8" s="51"/>
      <c r="C8" s="13" t="s">
        <v>65</v>
      </c>
      <c r="D8" s="4">
        <f>SUM(F89:H89)</f>
        <v>896071</v>
      </c>
      <c r="E8" s="17">
        <v>0</v>
      </c>
      <c r="F8" s="4">
        <f>D8*E8</f>
        <v>0</v>
      </c>
      <c r="H8" s="3" t="s">
        <v>10</v>
      </c>
      <c r="I8" s="9">
        <f>SUM(E89,E91)</f>
        <v>271093</v>
      </c>
      <c r="J8" s="3">
        <f t="shared" si="0"/>
        <v>-7.6499999999999986</v>
      </c>
      <c r="K8" s="4">
        <f t="shared" si="1"/>
        <v>-2073861.4499999997</v>
      </c>
      <c r="M8" s="10">
        <v>-9.0499999999999989</v>
      </c>
      <c r="N8" s="10">
        <v>1.4</v>
      </c>
    </row>
    <row r="9" spans="1:14" ht="17.25" customHeight="1" x14ac:dyDescent="0.4">
      <c r="A9" s="48"/>
      <c r="B9" s="51"/>
      <c r="C9" s="5" t="s">
        <v>66</v>
      </c>
      <c r="D9" s="4">
        <f>SUM(C89:E89)+SUM(I89:N89)</f>
        <v>2237161</v>
      </c>
      <c r="E9" s="17">
        <v>0</v>
      </c>
      <c r="F9" s="4">
        <f>D9*E9</f>
        <v>0</v>
      </c>
      <c r="H9" s="3" t="s">
        <v>54</v>
      </c>
      <c r="I9" s="9">
        <f>SUM(F89,F91)</f>
        <v>366104</v>
      </c>
      <c r="J9" s="3">
        <f t="shared" si="0"/>
        <v>-7.6499999999999986</v>
      </c>
      <c r="K9" s="4">
        <f t="shared" si="1"/>
        <v>-2800695.5999999996</v>
      </c>
      <c r="M9" s="10">
        <v>-9.0499999999999989</v>
      </c>
      <c r="N9" s="10">
        <v>1.4</v>
      </c>
    </row>
    <row r="10" spans="1:14" ht="17.25" customHeight="1" x14ac:dyDescent="0.4">
      <c r="A10" s="48"/>
      <c r="B10" s="51"/>
      <c r="C10" s="3"/>
      <c r="D10" s="4"/>
      <c r="E10" s="3"/>
      <c r="F10" s="8"/>
      <c r="H10" s="3" t="s">
        <v>55</v>
      </c>
      <c r="I10" s="9">
        <f>SUM(G89,G91)</f>
        <v>286303</v>
      </c>
      <c r="J10" s="3">
        <f t="shared" si="0"/>
        <v>-7.6499999999999986</v>
      </c>
      <c r="K10" s="4">
        <f t="shared" si="1"/>
        <v>-2190217.9499999997</v>
      </c>
      <c r="M10" s="10">
        <v>-9.0499999999999989</v>
      </c>
      <c r="N10" s="10">
        <v>1.4</v>
      </c>
    </row>
    <row r="11" spans="1:14" ht="17.25" customHeight="1" x14ac:dyDescent="0.4">
      <c r="A11" s="49"/>
      <c r="B11" s="51"/>
      <c r="C11" s="3"/>
      <c r="D11" s="4"/>
      <c r="E11" s="3"/>
      <c r="F11" s="8"/>
      <c r="H11" s="3" t="s">
        <v>56</v>
      </c>
      <c r="I11" s="9">
        <f>SUM(H89,H91)</f>
        <v>307476</v>
      </c>
      <c r="J11" s="3">
        <f t="shared" si="0"/>
        <v>-7.6499999999999986</v>
      </c>
      <c r="K11" s="4">
        <f t="shared" si="1"/>
        <v>-2352191.3999999994</v>
      </c>
      <c r="M11" s="10">
        <v>-9.0499999999999989</v>
      </c>
      <c r="N11" s="10">
        <v>1.4</v>
      </c>
    </row>
    <row r="12" spans="1:14" ht="17.25" customHeight="1" x14ac:dyDescent="0.4">
      <c r="A12" s="47">
        <v>2</v>
      </c>
      <c r="B12" s="50" t="s">
        <v>69</v>
      </c>
      <c r="C12" s="3" t="s">
        <v>0</v>
      </c>
      <c r="D12" s="8">
        <f>O55</f>
        <v>4226</v>
      </c>
      <c r="E12" s="17">
        <v>0</v>
      </c>
      <c r="F12" s="8">
        <f>D12*E12*0.85</f>
        <v>0</v>
      </c>
      <c r="H12" s="3" t="s">
        <v>57</v>
      </c>
      <c r="I12" s="9">
        <f>SUM(I89,I91)</f>
        <v>226855</v>
      </c>
      <c r="J12" s="3">
        <f t="shared" si="0"/>
        <v>-7.6499999999999986</v>
      </c>
      <c r="K12" s="4">
        <f t="shared" si="1"/>
        <v>-1735440.7499999998</v>
      </c>
      <c r="M12" s="10">
        <v>-9.0499999999999989</v>
      </c>
      <c r="N12" s="10">
        <v>1.4</v>
      </c>
    </row>
    <row r="13" spans="1:14" ht="17.25" customHeight="1" x14ac:dyDescent="0.4">
      <c r="A13" s="48"/>
      <c r="B13" s="51"/>
      <c r="C13" s="3" t="s">
        <v>92</v>
      </c>
      <c r="D13" s="4"/>
      <c r="E13" s="3"/>
      <c r="F13" s="4"/>
      <c r="H13" s="3" t="s">
        <v>58</v>
      </c>
      <c r="I13" s="9">
        <f>SUM(J89,J91)</f>
        <v>242697</v>
      </c>
      <c r="J13" s="3">
        <f t="shared" si="0"/>
        <v>-7.6499999999999986</v>
      </c>
      <c r="K13" s="4">
        <f t="shared" si="1"/>
        <v>-1856632.0499999996</v>
      </c>
      <c r="M13" s="10">
        <v>-9.0499999999999989</v>
      </c>
      <c r="N13" s="10">
        <v>1.4</v>
      </c>
    </row>
    <row r="14" spans="1:14" ht="17.25" customHeight="1" x14ac:dyDescent="0.4">
      <c r="A14" s="48"/>
      <c r="B14" s="51"/>
      <c r="C14" s="13" t="s">
        <v>65</v>
      </c>
      <c r="D14" s="4">
        <f>SUM(F91:H91)</f>
        <v>63812</v>
      </c>
      <c r="E14" s="17">
        <v>0</v>
      </c>
      <c r="F14" s="4">
        <f>D14*E14</f>
        <v>0</v>
      </c>
      <c r="H14" s="3" t="s">
        <v>59</v>
      </c>
      <c r="I14" s="9">
        <f>SUM(K89,K91)</f>
        <v>316070</v>
      </c>
      <c r="J14" s="3">
        <f t="shared" si="0"/>
        <v>-7.6499999999999986</v>
      </c>
      <c r="K14" s="4">
        <f t="shared" si="1"/>
        <v>-2417935.4999999995</v>
      </c>
      <c r="M14" s="10">
        <v>-9.0499999999999989</v>
      </c>
      <c r="N14" s="10">
        <v>1.4</v>
      </c>
    </row>
    <row r="15" spans="1:14" ht="17.25" customHeight="1" x14ac:dyDescent="0.4">
      <c r="A15" s="48"/>
      <c r="B15" s="51"/>
      <c r="C15" s="5" t="s">
        <v>66</v>
      </c>
      <c r="D15" s="4">
        <f>SUM(C91:E91,I91:N91)</f>
        <v>170266</v>
      </c>
      <c r="E15" s="17">
        <v>0</v>
      </c>
      <c r="F15" s="4">
        <f>D15*E15</f>
        <v>0</v>
      </c>
      <c r="H15" s="3" t="s">
        <v>60</v>
      </c>
      <c r="I15" s="9">
        <f>SUM(L89,L91)</f>
        <v>349162</v>
      </c>
      <c r="J15" s="3">
        <f t="shared" si="0"/>
        <v>-7.6499999999999986</v>
      </c>
      <c r="K15" s="4">
        <f t="shared" si="1"/>
        <v>-2671089.2999999993</v>
      </c>
      <c r="M15" s="10">
        <v>-9.0499999999999989</v>
      </c>
      <c r="N15" s="10">
        <v>1.4</v>
      </c>
    </row>
    <row r="16" spans="1:14" ht="17.25" customHeight="1" x14ac:dyDescent="0.4">
      <c r="A16" s="48"/>
      <c r="B16" s="51"/>
      <c r="C16" s="3"/>
      <c r="D16" s="4"/>
      <c r="E16" s="3"/>
      <c r="F16" s="8"/>
      <c r="H16" s="3" t="s">
        <v>61</v>
      </c>
      <c r="I16" s="9">
        <f>SUM(M89,M91)</f>
        <v>316774</v>
      </c>
      <c r="J16" s="3">
        <f t="shared" si="0"/>
        <v>-7.6499999999999986</v>
      </c>
      <c r="K16" s="4">
        <f t="shared" si="1"/>
        <v>-2423321.0999999996</v>
      </c>
      <c r="M16" s="10">
        <v>-9.0499999999999989</v>
      </c>
      <c r="N16" s="10">
        <v>1.4</v>
      </c>
    </row>
    <row r="17" spans="1:15" ht="17.25" customHeight="1" x14ac:dyDescent="0.4">
      <c r="A17" s="49"/>
      <c r="B17" s="52"/>
      <c r="C17" s="3"/>
      <c r="D17" s="4"/>
      <c r="E17" s="3"/>
      <c r="F17" s="8"/>
      <c r="H17" s="3" t="s">
        <v>62</v>
      </c>
      <c r="I17" s="9">
        <f>SUM(N89,N91)</f>
        <v>258773</v>
      </c>
      <c r="J17" s="3">
        <f t="shared" si="0"/>
        <v>-7.6499999999999986</v>
      </c>
      <c r="K17" s="4">
        <f t="shared" si="1"/>
        <v>-1979613.4499999997</v>
      </c>
      <c r="M17" s="10">
        <v>-9.0499999999999989</v>
      </c>
      <c r="N17" s="10">
        <v>1.4</v>
      </c>
    </row>
    <row r="18" spans="1:15" ht="17.25" customHeight="1" x14ac:dyDescent="0.4">
      <c r="A18" s="47"/>
      <c r="B18" s="19"/>
      <c r="C18" s="38" t="s">
        <v>95</v>
      </c>
      <c r="D18" s="39"/>
      <c r="E18" s="40"/>
      <c r="F18" s="4">
        <f>K18</f>
        <v>-25759921.499999996</v>
      </c>
      <c r="G18" t="s">
        <v>53</v>
      </c>
      <c r="J18" s="10"/>
      <c r="K18" s="11">
        <f>SUM(K6:K17)</f>
        <v>-25759921.499999996</v>
      </c>
    </row>
    <row r="19" spans="1:15" ht="17.25" customHeight="1" x14ac:dyDescent="0.4">
      <c r="A19" s="49"/>
      <c r="B19" s="20"/>
      <c r="C19" s="41" t="s">
        <v>1</v>
      </c>
      <c r="D19" s="42"/>
      <c r="E19" s="43"/>
      <c r="F19" s="8">
        <f>SUM(F6:F18)</f>
        <v>-25759921.499999996</v>
      </c>
      <c r="G19" t="s">
        <v>73</v>
      </c>
    </row>
    <row r="20" spans="1:15" ht="17.25" customHeight="1" x14ac:dyDescent="0.4">
      <c r="C20" s="7"/>
      <c r="D20"/>
      <c r="E20" s="24" t="s">
        <v>71</v>
      </c>
      <c r="F20" s="26">
        <f>ROUNDUP(F19/1.1,0)</f>
        <v>-23418111</v>
      </c>
      <c r="G20" s="25" t="s">
        <v>78</v>
      </c>
      <c r="I20" s="7"/>
    </row>
    <row r="21" spans="1:15" s="1" customFormat="1" ht="17.25" customHeight="1" x14ac:dyDescent="0.4">
      <c r="A21" s="1" t="s">
        <v>75</v>
      </c>
    </row>
    <row r="22" spans="1:15" s="1" customFormat="1" ht="17.25" customHeight="1" x14ac:dyDescent="0.4">
      <c r="A22" s="44" t="s">
        <v>2</v>
      </c>
      <c r="B22" s="45" t="s">
        <v>3</v>
      </c>
      <c r="C22" s="18" t="s">
        <v>11</v>
      </c>
      <c r="D22" s="18" t="s">
        <v>12</v>
      </c>
      <c r="E22" s="18" t="s">
        <v>13</v>
      </c>
      <c r="F22" s="18" t="s">
        <v>14</v>
      </c>
      <c r="G22" s="18" t="s">
        <v>15</v>
      </c>
      <c r="H22" s="18" t="s">
        <v>16</v>
      </c>
      <c r="I22" s="18" t="s">
        <v>17</v>
      </c>
      <c r="J22" s="18" t="s">
        <v>18</v>
      </c>
      <c r="K22" s="18" t="s">
        <v>19</v>
      </c>
      <c r="L22" s="18" t="s">
        <v>20</v>
      </c>
      <c r="M22" s="18" t="s">
        <v>21</v>
      </c>
      <c r="N22" s="18" t="s">
        <v>22</v>
      </c>
      <c r="O22" s="18" t="s">
        <v>4</v>
      </c>
    </row>
    <row r="23" spans="1:15" s="1" customFormat="1" ht="17.25" customHeight="1" x14ac:dyDescent="0.4">
      <c r="A23" s="44"/>
      <c r="B23" s="46"/>
      <c r="C23" s="18" t="s">
        <v>64</v>
      </c>
      <c r="D23" s="18" t="s">
        <v>64</v>
      </c>
      <c r="E23" s="18" t="s">
        <v>64</v>
      </c>
      <c r="F23" s="18" t="s">
        <v>64</v>
      </c>
      <c r="G23" s="18" t="s">
        <v>64</v>
      </c>
      <c r="H23" s="18" t="s">
        <v>64</v>
      </c>
      <c r="I23" s="18" t="s">
        <v>64</v>
      </c>
      <c r="J23" s="18" t="s">
        <v>64</v>
      </c>
      <c r="K23" s="18" t="s">
        <v>64</v>
      </c>
      <c r="L23" s="18" t="s">
        <v>64</v>
      </c>
      <c r="M23" s="18" t="s">
        <v>64</v>
      </c>
      <c r="N23" s="18" t="s">
        <v>64</v>
      </c>
      <c r="O23" s="18" t="s">
        <v>64</v>
      </c>
    </row>
    <row r="24" spans="1:15" s="1" customFormat="1" ht="17.25" customHeight="1" x14ac:dyDescent="0.4">
      <c r="A24" s="12">
        <v>1</v>
      </c>
      <c r="B24" s="12" t="s">
        <v>24</v>
      </c>
      <c r="C24" s="15">
        <v>246</v>
      </c>
      <c r="D24" s="15">
        <v>246</v>
      </c>
      <c r="E24" s="15">
        <v>246</v>
      </c>
      <c r="F24" s="15">
        <v>246</v>
      </c>
      <c r="G24" s="15">
        <v>246</v>
      </c>
      <c r="H24" s="15">
        <v>246</v>
      </c>
      <c r="I24" s="15">
        <v>246</v>
      </c>
      <c r="J24" s="15">
        <v>246</v>
      </c>
      <c r="K24" s="15">
        <v>246</v>
      </c>
      <c r="L24" s="15">
        <v>246</v>
      </c>
      <c r="M24" s="15">
        <v>246</v>
      </c>
      <c r="N24" s="15">
        <v>246</v>
      </c>
      <c r="O24" s="16">
        <f t="shared" ref="O24:O52" si="2">SUM(C24:N24)</f>
        <v>2952</v>
      </c>
    </row>
    <row r="25" spans="1:15" s="1" customFormat="1" ht="17.25" customHeight="1" x14ac:dyDescent="0.4">
      <c r="A25" s="12">
        <v>2</v>
      </c>
      <c r="B25" s="12" t="s">
        <v>25</v>
      </c>
      <c r="C25" s="15">
        <v>53</v>
      </c>
      <c r="D25" s="15">
        <v>53</v>
      </c>
      <c r="E25" s="15">
        <v>53</v>
      </c>
      <c r="F25" s="15">
        <v>53</v>
      </c>
      <c r="G25" s="15">
        <v>53</v>
      </c>
      <c r="H25" s="15">
        <v>53</v>
      </c>
      <c r="I25" s="15">
        <v>53</v>
      </c>
      <c r="J25" s="15">
        <v>53</v>
      </c>
      <c r="K25" s="15">
        <v>53</v>
      </c>
      <c r="L25" s="15">
        <v>53</v>
      </c>
      <c r="M25" s="15">
        <v>53</v>
      </c>
      <c r="N25" s="15">
        <v>53</v>
      </c>
      <c r="O25" s="16">
        <f t="shared" si="2"/>
        <v>636</v>
      </c>
    </row>
    <row r="26" spans="1:15" s="1" customFormat="1" ht="17.25" customHeight="1" x14ac:dyDescent="0.4">
      <c r="A26" s="12">
        <v>3</v>
      </c>
      <c r="B26" s="12" t="s">
        <v>26</v>
      </c>
      <c r="C26" s="15">
        <v>61</v>
      </c>
      <c r="D26" s="15">
        <v>61</v>
      </c>
      <c r="E26" s="15">
        <v>61</v>
      </c>
      <c r="F26" s="15">
        <v>61</v>
      </c>
      <c r="G26" s="15">
        <v>61</v>
      </c>
      <c r="H26" s="15">
        <v>61</v>
      </c>
      <c r="I26" s="15">
        <v>61</v>
      </c>
      <c r="J26" s="15">
        <v>61</v>
      </c>
      <c r="K26" s="15">
        <v>61</v>
      </c>
      <c r="L26" s="15">
        <v>61</v>
      </c>
      <c r="M26" s="15">
        <v>61</v>
      </c>
      <c r="N26" s="15">
        <v>61</v>
      </c>
      <c r="O26" s="16">
        <f t="shared" si="2"/>
        <v>732</v>
      </c>
    </row>
    <row r="27" spans="1:15" s="1" customFormat="1" ht="17.25" customHeight="1" x14ac:dyDescent="0.4">
      <c r="A27" s="12">
        <v>4</v>
      </c>
      <c r="B27" s="12" t="s">
        <v>27</v>
      </c>
      <c r="C27" s="15">
        <v>65</v>
      </c>
      <c r="D27" s="15">
        <v>65</v>
      </c>
      <c r="E27" s="15">
        <v>65</v>
      </c>
      <c r="F27" s="15">
        <v>65</v>
      </c>
      <c r="G27" s="15">
        <v>65</v>
      </c>
      <c r="H27" s="15">
        <v>65</v>
      </c>
      <c r="I27" s="15">
        <v>65</v>
      </c>
      <c r="J27" s="15">
        <v>65</v>
      </c>
      <c r="K27" s="15">
        <v>65</v>
      </c>
      <c r="L27" s="15">
        <v>65</v>
      </c>
      <c r="M27" s="15">
        <v>65</v>
      </c>
      <c r="N27" s="15">
        <v>65</v>
      </c>
      <c r="O27" s="16">
        <f t="shared" si="2"/>
        <v>780</v>
      </c>
    </row>
    <row r="28" spans="1:15" s="1" customFormat="1" ht="17.25" customHeight="1" x14ac:dyDescent="0.4">
      <c r="A28" s="12">
        <v>5</v>
      </c>
      <c r="B28" s="12" t="s">
        <v>28</v>
      </c>
      <c r="C28" s="15">
        <v>83</v>
      </c>
      <c r="D28" s="15">
        <v>83</v>
      </c>
      <c r="E28" s="15">
        <v>83</v>
      </c>
      <c r="F28" s="15">
        <v>83</v>
      </c>
      <c r="G28" s="15">
        <v>83</v>
      </c>
      <c r="H28" s="15">
        <v>83</v>
      </c>
      <c r="I28" s="15">
        <v>83</v>
      </c>
      <c r="J28" s="15">
        <v>83</v>
      </c>
      <c r="K28" s="15">
        <v>83</v>
      </c>
      <c r="L28" s="15">
        <v>83</v>
      </c>
      <c r="M28" s="15">
        <v>83</v>
      </c>
      <c r="N28" s="15">
        <v>83</v>
      </c>
      <c r="O28" s="16">
        <f t="shared" si="2"/>
        <v>996</v>
      </c>
    </row>
    <row r="29" spans="1:15" s="1" customFormat="1" ht="17.25" customHeight="1" x14ac:dyDescent="0.4">
      <c r="A29" s="12">
        <v>6</v>
      </c>
      <c r="B29" s="12" t="s">
        <v>29</v>
      </c>
      <c r="C29" s="15">
        <v>99</v>
      </c>
      <c r="D29" s="15">
        <v>99</v>
      </c>
      <c r="E29" s="15">
        <v>99</v>
      </c>
      <c r="F29" s="15">
        <v>99</v>
      </c>
      <c r="G29" s="15">
        <v>99</v>
      </c>
      <c r="H29" s="15">
        <v>99</v>
      </c>
      <c r="I29" s="15">
        <v>99</v>
      </c>
      <c r="J29" s="15">
        <v>99</v>
      </c>
      <c r="K29" s="15">
        <v>99</v>
      </c>
      <c r="L29" s="15">
        <v>99</v>
      </c>
      <c r="M29" s="15">
        <v>99</v>
      </c>
      <c r="N29" s="15">
        <v>99</v>
      </c>
      <c r="O29" s="16">
        <f t="shared" si="2"/>
        <v>1188</v>
      </c>
    </row>
    <row r="30" spans="1:15" s="1" customFormat="1" ht="17.25" customHeight="1" x14ac:dyDescent="0.4">
      <c r="A30" s="12">
        <v>7</v>
      </c>
      <c r="B30" s="12" t="s">
        <v>30</v>
      </c>
      <c r="C30" s="15">
        <v>87</v>
      </c>
      <c r="D30" s="15">
        <v>87</v>
      </c>
      <c r="E30" s="15">
        <v>87</v>
      </c>
      <c r="F30" s="15">
        <v>87</v>
      </c>
      <c r="G30" s="15">
        <v>87</v>
      </c>
      <c r="H30" s="15">
        <v>87</v>
      </c>
      <c r="I30" s="15">
        <v>87</v>
      </c>
      <c r="J30" s="15">
        <v>87</v>
      </c>
      <c r="K30" s="15">
        <v>87</v>
      </c>
      <c r="L30" s="15">
        <v>87</v>
      </c>
      <c r="M30" s="15">
        <v>87</v>
      </c>
      <c r="N30" s="15">
        <v>87</v>
      </c>
      <c r="O30" s="16">
        <f t="shared" si="2"/>
        <v>1044</v>
      </c>
    </row>
    <row r="31" spans="1:15" s="1" customFormat="1" ht="17.25" customHeight="1" x14ac:dyDescent="0.4">
      <c r="A31" s="12">
        <v>8</v>
      </c>
      <c r="B31" s="12" t="s">
        <v>31</v>
      </c>
      <c r="C31" s="15">
        <v>60</v>
      </c>
      <c r="D31" s="15">
        <v>60</v>
      </c>
      <c r="E31" s="15">
        <v>60</v>
      </c>
      <c r="F31" s="15">
        <v>60</v>
      </c>
      <c r="G31" s="15">
        <v>60</v>
      </c>
      <c r="H31" s="15">
        <v>60</v>
      </c>
      <c r="I31" s="15">
        <v>60</v>
      </c>
      <c r="J31" s="15">
        <v>60</v>
      </c>
      <c r="K31" s="15">
        <v>60</v>
      </c>
      <c r="L31" s="15">
        <v>60</v>
      </c>
      <c r="M31" s="15">
        <v>60</v>
      </c>
      <c r="N31" s="15">
        <v>60</v>
      </c>
      <c r="O31" s="16">
        <f t="shared" si="2"/>
        <v>720</v>
      </c>
    </row>
    <row r="32" spans="1:15" s="1" customFormat="1" ht="17.25" customHeight="1" x14ac:dyDescent="0.4">
      <c r="A32" s="12">
        <v>9</v>
      </c>
      <c r="B32" s="12" t="s">
        <v>32</v>
      </c>
      <c r="C32" s="15">
        <v>40</v>
      </c>
      <c r="D32" s="15">
        <v>40</v>
      </c>
      <c r="E32" s="15">
        <v>40</v>
      </c>
      <c r="F32" s="15">
        <v>40</v>
      </c>
      <c r="G32" s="15">
        <v>40</v>
      </c>
      <c r="H32" s="15">
        <v>40</v>
      </c>
      <c r="I32" s="15">
        <v>40</v>
      </c>
      <c r="J32" s="15">
        <v>40</v>
      </c>
      <c r="K32" s="15">
        <v>40</v>
      </c>
      <c r="L32" s="15">
        <v>40</v>
      </c>
      <c r="M32" s="15">
        <v>40</v>
      </c>
      <c r="N32" s="15">
        <v>40</v>
      </c>
      <c r="O32" s="16">
        <f t="shared" si="2"/>
        <v>480</v>
      </c>
    </row>
    <row r="33" spans="1:15" s="1" customFormat="1" ht="17.25" customHeight="1" x14ac:dyDescent="0.4">
      <c r="A33" s="12">
        <v>10</v>
      </c>
      <c r="B33" s="12" t="s">
        <v>33</v>
      </c>
      <c r="C33" s="15">
        <v>157</v>
      </c>
      <c r="D33" s="15">
        <v>157</v>
      </c>
      <c r="E33" s="15">
        <v>157</v>
      </c>
      <c r="F33" s="15">
        <v>157</v>
      </c>
      <c r="G33" s="15">
        <v>157</v>
      </c>
      <c r="H33" s="15">
        <v>157</v>
      </c>
      <c r="I33" s="15">
        <v>157</v>
      </c>
      <c r="J33" s="15">
        <v>157</v>
      </c>
      <c r="K33" s="15">
        <v>157</v>
      </c>
      <c r="L33" s="15">
        <v>157</v>
      </c>
      <c r="M33" s="15">
        <v>157</v>
      </c>
      <c r="N33" s="15">
        <v>157</v>
      </c>
      <c r="O33" s="16">
        <f t="shared" si="2"/>
        <v>1884</v>
      </c>
    </row>
    <row r="34" spans="1:15" s="1" customFormat="1" ht="17.25" customHeight="1" x14ac:dyDescent="0.4">
      <c r="A34" s="12">
        <v>11</v>
      </c>
      <c r="B34" s="12" t="s">
        <v>34</v>
      </c>
      <c r="C34" s="15">
        <v>37</v>
      </c>
      <c r="D34" s="15">
        <v>37</v>
      </c>
      <c r="E34" s="15">
        <v>37</v>
      </c>
      <c r="F34" s="15">
        <v>37</v>
      </c>
      <c r="G34" s="15">
        <v>37</v>
      </c>
      <c r="H34" s="15">
        <v>37</v>
      </c>
      <c r="I34" s="15">
        <v>37</v>
      </c>
      <c r="J34" s="15">
        <v>37</v>
      </c>
      <c r="K34" s="15">
        <v>37</v>
      </c>
      <c r="L34" s="15">
        <v>37</v>
      </c>
      <c r="M34" s="15">
        <v>37</v>
      </c>
      <c r="N34" s="15">
        <v>37</v>
      </c>
      <c r="O34" s="16">
        <f t="shared" si="2"/>
        <v>444</v>
      </c>
    </row>
    <row r="35" spans="1:15" s="1" customFormat="1" ht="17.25" customHeight="1" x14ac:dyDescent="0.4">
      <c r="A35" s="12">
        <v>12</v>
      </c>
      <c r="B35" s="12" t="s">
        <v>35</v>
      </c>
      <c r="C35" s="15">
        <v>48</v>
      </c>
      <c r="D35" s="15">
        <v>48</v>
      </c>
      <c r="E35" s="15">
        <v>48</v>
      </c>
      <c r="F35" s="15">
        <v>48</v>
      </c>
      <c r="G35" s="15">
        <v>48</v>
      </c>
      <c r="H35" s="15">
        <v>48</v>
      </c>
      <c r="I35" s="15">
        <v>48</v>
      </c>
      <c r="J35" s="15">
        <v>48</v>
      </c>
      <c r="K35" s="15">
        <v>48</v>
      </c>
      <c r="L35" s="15">
        <v>48</v>
      </c>
      <c r="M35" s="15">
        <v>48</v>
      </c>
      <c r="N35" s="15">
        <v>48</v>
      </c>
      <c r="O35" s="16">
        <f t="shared" si="2"/>
        <v>576</v>
      </c>
    </row>
    <row r="36" spans="1:15" s="1" customFormat="1" ht="17.25" customHeight="1" x14ac:dyDescent="0.4">
      <c r="A36" s="12">
        <v>13</v>
      </c>
      <c r="B36" s="12" t="s">
        <v>36</v>
      </c>
      <c r="C36" s="15">
        <v>159</v>
      </c>
      <c r="D36" s="15">
        <v>159</v>
      </c>
      <c r="E36" s="15">
        <v>159</v>
      </c>
      <c r="F36" s="15">
        <v>159</v>
      </c>
      <c r="G36" s="15">
        <v>159</v>
      </c>
      <c r="H36" s="15">
        <v>159</v>
      </c>
      <c r="I36" s="15">
        <v>159</v>
      </c>
      <c r="J36" s="15">
        <v>159</v>
      </c>
      <c r="K36" s="15">
        <v>159</v>
      </c>
      <c r="L36" s="15">
        <v>159</v>
      </c>
      <c r="M36" s="15">
        <v>159</v>
      </c>
      <c r="N36" s="15">
        <v>159</v>
      </c>
      <c r="O36" s="16">
        <f t="shared" si="2"/>
        <v>1908</v>
      </c>
    </row>
    <row r="37" spans="1:15" s="1" customFormat="1" ht="17.25" customHeight="1" x14ac:dyDescent="0.4">
      <c r="A37" s="12">
        <v>14</v>
      </c>
      <c r="B37" s="12" t="s">
        <v>37</v>
      </c>
      <c r="C37" s="15">
        <v>36</v>
      </c>
      <c r="D37" s="15">
        <v>36</v>
      </c>
      <c r="E37" s="15">
        <v>36</v>
      </c>
      <c r="F37" s="15">
        <v>36</v>
      </c>
      <c r="G37" s="15">
        <v>36</v>
      </c>
      <c r="H37" s="15">
        <v>36</v>
      </c>
      <c r="I37" s="15">
        <v>36</v>
      </c>
      <c r="J37" s="15">
        <v>36</v>
      </c>
      <c r="K37" s="15">
        <v>36</v>
      </c>
      <c r="L37" s="15">
        <v>36</v>
      </c>
      <c r="M37" s="15">
        <v>36</v>
      </c>
      <c r="N37" s="15">
        <v>36</v>
      </c>
      <c r="O37" s="16">
        <f t="shared" si="2"/>
        <v>432</v>
      </c>
    </row>
    <row r="38" spans="1:15" s="1" customFormat="1" ht="17.25" customHeight="1" x14ac:dyDescent="0.4">
      <c r="A38" s="12">
        <v>15</v>
      </c>
      <c r="B38" s="12" t="s">
        <v>38</v>
      </c>
      <c r="C38" s="15">
        <v>66</v>
      </c>
      <c r="D38" s="15">
        <v>66</v>
      </c>
      <c r="E38" s="15">
        <v>66</v>
      </c>
      <c r="F38" s="15">
        <v>66</v>
      </c>
      <c r="G38" s="15">
        <v>66</v>
      </c>
      <c r="H38" s="15">
        <v>66</v>
      </c>
      <c r="I38" s="15">
        <v>66</v>
      </c>
      <c r="J38" s="15">
        <v>66</v>
      </c>
      <c r="K38" s="15">
        <v>66</v>
      </c>
      <c r="L38" s="15">
        <v>66</v>
      </c>
      <c r="M38" s="15">
        <v>66</v>
      </c>
      <c r="N38" s="15">
        <v>66</v>
      </c>
      <c r="O38" s="16">
        <f t="shared" si="2"/>
        <v>792</v>
      </c>
    </row>
    <row r="39" spans="1:15" s="1" customFormat="1" ht="17.25" customHeight="1" x14ac:dyDescent="0.4">
      <c r="A39" s="12">
        <v>16</v>
      </c>
      <c r="B39" s="12" t="s">
        <v>39</v>
      </c>
      <c r="C39" s="15">
        <v>45</v>
      </c>
      <c r="D39" s="15">
        <v>45</v>
      </c>
      <c r="E39" s="15">
        <v>45</v>
      </c>
      <c r="F39" s="15">
        <v>45</v>
      </c>
      <c r="G39" s="15">
        <v>45</v>
      </c>
      <c r="H39" s="15">
        <v>45</v>
      </c>
      <c r="I39" s="15">
        <v>45</v>
      </c>
      <c r="J39" s="15">
        <v>45</v>
      </c>
      <c r="K39" s="15">
        <v>45</v>
      </c>
      <c r="L39" s="15">
        <v>45</v>
      </c>
      <c r="M39" s="15">
        <v>45</v>
      </c>
      <c r="N39" s="15">
        <v>45</v>
      </c>
      <c r="O39" s="16">
        <f t="shared" si="2"/>
        <v>540</v>
      </c>
    </row>
    <row r="40" spans="1:15" s="1" customFormat="1" ht="17.25" customHeight="1" x14ac:dyDescent="0.4">
      <c r="A40" s="12">
        <v>17</v>
      </c>
      <c r="B40" s="12" t="s">
        <v>40</v>
      </c>
      <c r="C40" s="15">
        <v>52</v>
      </c>
      <c r="D40" s="15">
        <v>52</v>
      </c>
      <c r="E40" s="15">
        <v>52</v>
      </c>
      <c r="F40" s="15">
        <v>52</v>
      </c>
      <c r="G40" s="15">
        <v>52</v>
      </c>
      <c r="H40" s="15">
        <v>52</v>
      </c>
      <c r="I40" s="15">
        <v>52</v>
      </c>
      <c r="J40" s="15">
        <v>52</v>
      </c>
      <c r="K40" s="15">
        <v>52</v>
      </c>
      <c r="L40" s="15">
        <v>52</v>
      </c>
      <c r="M40" s="15">
        <v>52</v>
      </c>
      <c r="N40" s="15">
        <v>52</v>
      </c>
      <c r="O40" s="16">
        <f t="shared" si="2"/>
        <v>624</v>
      </c>
    </row>
    <row r="41" spans="1:15" s="1" customFormat="1" ht="17.25" customHeight="1" x14ac:dyDescent="0.4">
      <c r="A41" s="12">
        <v>18</v>
      </c>
      <c r="B41" s="12" t="s">
        <v>41</v>
      </c>
      <c r="C41" s="15">
        <v>115</v>
      </c>
      <c r="D41" s="15">
        <v>115</v>
      </c>
      <c r="E41" s="15">
        <v>115</v>
      </c>
      <c r="F41" s="15">
        <v>115</v>
      </c>
      <c r="G41" s="15">
        <v>115</v>
      </c>
      <c r="H41" s="15">
        <v>115</v>
      </c>
      <c r="I41" s="15">
        <v>115</v>
      </c>
      <c r="J41" s="15">
        <v>115</v>
      </c>
      <c r="K41" s="15">
        <v>115</v>
      </c>
      <c r="L41" s="15">
        <v>115</v>
      </c>
      <c r="M41" s="15">
        <v>115</v>
      </c>
      <c r="N41" s="15">
        <v>115</v>
      </c>
      <c r="O41" s="16">
        <f t="shared" si="2"/>
        <v>1380</v>
      </c>
    </row>
    <row r="42" spans="1:15" s="1" customFormat="1" ht="17.25" customHeight="1" x14ac:dyDescent="0.4">
      <c r="A42" s="12">
        <v>19</v>
      </c>
      <c r="B42" s="12" t="s">
        <v>42</v>
      </c>
      <c r="C42" s="15">
        <v>105</v>
      </c>
      <c r="D42" s="15">
        <v>105</v>
      </c>
      <c r="E42" s="15">
        <v>105</v>
      </c>
      <c r="F42" s="15">
        <v>105</v>
      </c>
      <c r="G42" s="15">
        <v>105</v>
      </c>
      <c r="H42" s="15">
        <v>105</v>
      </c>
      <c r="I42" s="15">
        <v>105</v>
      </c>
      <c r="J42" s="15">
        <v>105</v>
      </c>
      <c r="K42" s="15">
        <v>105</v>
      </c>
      <c r="L42" s="15">
        <v>105</v>
      </c>
      <c r="M42" s="15">
        <v>105</v>
      </c>
      <c r="N42" s="15">
        <v>105</v>
      </c>
      <c r="O42" s="16">
        <f t="shared" si="2"/>
        <v>1260</v>
      </c>
    </row>
    <row r="43" spans="1:15" s="1" customFormat="1" ht="17.25" customHeight="1" x14ac:dyDescent="0.4">
      <c r="A43" s="12">
        <v>20</v>
      </c>
      <c r="B43" s="12" t="s">
        <v>43</v>
      </c>
      <c r="C43" s="15">
        <v>55</v>
      </c>
      <c r="D43" s="15">
        <v>55</v>
      </c>
      <c r="E43" s="15">
        <v>55</v>
      </c>
      <c r="F43" s="15">
        <v>55</v>
      </c>
      <c r="G43" s="15">
        <v>55</v>
      </c>
      <c r="H43" s="15">
        <v>55</v>
      </c>
      <c r="I43" s="15">
        <v>55</v>
      </c>
      <c r="J43" s="15">
        <v>55</v>
      </c>
      <c r="K43" s="15">
        <v>55</v>
      </c>
      <c r="L43" s="15">
        <v>55</v>
      </c>
      <c r="M43" s="15">
        <v>55</v>
      </c>
      <c r="N43" s="15">
        <v>55</v>
      </c>
      <c r="O43" s="16">
        <f t="shared" si="2"/>
        <v>660</v>
      </c>
    </row>
    <row r="44" spans="1:15" s="1" customFormat="1" ht="17.25" customHeight="1" x14ac:dyDescent="0.4">
      <c r="A44" s="12">
        <v>21</v>
      </c>
      <c r="B44" s="12" t="s">
        <v>44</v>
      </c>
      <c r="C44" s="15">
        <v>174</v>
      </c>
      <c r="D44" s="15">
        <v>174</v>
      </c>
      <c r="E44" s="15">
        <v>174</v>
      </c>
      <c r="F44" s="15">
        <v>174</v>
      </c>
      <c r="G44" s="15">
        <v>174</v>
      </c>
      <c r="H44" s="15">
        <v>174</v>
      </c>
      <c r="I44" s="15">
        <v>174</v>
      </c>
      <c r="J44" s="15">
        <v>174</v>
      </c>
      <c r="K44" s="15">
        <v>174</v>
      </c>
      <c r="L44" s="15">
        <v>174</v>
      </c>
      <c r="M44" s="15">
        <v>174</v>
      </c>
      <c r="N44" s="15">
        <v>174</v>
      </c>
      <c r="O44" s="16">
        <f t="shared" si="2"/>
        <v>2088</v>
      </c>
    </row>
    <row r="45" spans="1:15" s="1" customFormat="1" ht="17.25" customHeight="1" x14ac:dyDescent="0.4">
      <c r="A45" s="12">
        <v>22</v>
      </c>
      <c r="B45" s="12" t="s">
        <v>45</v>
      </c>
      <c r="C45" s="15">
        <v>77</v>
      </c>
      <c r="D45" s="15">
        <v>77</v>
      </c>
      <c r="E45" s="15">
        <v>77</v>
      </c>
      <c r="F45" s="15">
        <v>77</v>
      </c>
      <c r="G45" s="15">
        <v>77</v>
      </c>
      <c r="H45" s="15">
        <v>77</v>
      </c>
      <c r="I45" s="15">
        <v>77</v>
      </c>
      <c r="J45" s="15">
        <v>77</v>
      </c>
      <c r="K45" s="15">
        <v>77</v>
      </c>
      <c r="L45" s="15">
        <v>77</v>
      </c>
      <c r="M45" s="15">
        <v>77</v>
      </c>
      <c r="N45" s="15">
        <v>77</v>
      </c>
      <c r="O45" s="16">
        <f t="shared" si="2"/>
        <v>924</v>
      </c>
    </row>
    <row r="46" spans="1:15" s="1" customFormat="1" ht="17.25" customHeight="1" x14ac:dyDescent="0.4">
      <c r="A46" s="12">
        <v>23</v>
      </c>
      <c r="B46" s="12" t="s">
        <v>46</v>
      </c>
      <c r="C46" s="15">
        <v>46</v>
      </c>
      <c r="D46" s="15">
        <v>46</v>
      </c>
      <c r="E46" s="15">
        <v>46</v>
      </c>
      <c r="F46" s="15">
        <v>46</v>
      </c>
      <c r="G46" s="15">
        <v>46</v>
      </c>
      <c r="H46" s="15">
        <v>46</v>
      </c>
      <c r="I46" s="15">
        <v>46</v>
      </c>
      <c r="J46" s="15">
        <v>46</v>
      </c>
      <c r="K46" s="15">
        <v>46</v>
      </c>
      <c r="L46" s="15">
        <v>46</v>
      </c>
      <c r="M46" s="15">
        <v>46</v>
      </c>
      <c r="N46" s="15">
        <v>46</v>
      </c>
      <c r="O46" s="16">
        <f t="shared" si="2"/>
        <v>552</v>
      </c>
    </row>
    <row r="47" spans="1:15" s="1" customFormat="1" ht="17.25" customHeight="1" x14ac:dyDescent="0.4">
      <c r="A47" s="12">
        <v>24</v>
      </c>
      <c r="B47" s="12" t="s">
        <v>47</v>
      </c>
      <c r="C47" s="15">
        <v>95</v>
      </c>
      <c r="D47" s="15">
        <v>95</v>
      </c>
      <c r="E47" s="15">
        <v>95</v>
      </c>
      <c r="F47" s="15">
        <v>95</v>
      </c>
      <c r="G47" s="15">
        <v>95</v>
      </c>
      <c r="H47" s="15">
        <v>95</v>
      </c>
      <c r="I47" s="15">
        <v>95</v>
      </c>
      <c r="J47" s="15">
        <v>95</v>
      </c>
      <c r="K47" s="15">
        <v>95</v>
      </c>
      <c r="L47" s="15">
        <v>95</v>
      </c>
      <c r="M47" s="15">
        <v>95</v>
      </c>
      <c r="N47" s="15">
        <v>95</v>
      </c>
      <c r="O47" s="16">
        <f t="shared" si="2"/>
        <v>1140</v>
      </c>
    </row>
    <row r="48" spans="1:15" s="1" customFormat="1" ht="17.25" customHeight="1" x14ac:dyDescent="0.4">
      <c r="A48" s="12">
        <v>25</v>
      </c>
      <c r="B48" s="12" t="s">
        <v>48</v>
      </c>
      <c r="C48" s="15">
        <v>41</v>
      </c>
      <c r="D48" s="15">
        <v>41</v>
      </c>
      <c r="E48" s="15">
        <v>41</v>
      </c>
      <c r="F48" s="15">
        <v>41</v>
      </c>
      <c r="G48" s="15">
        <v>41</v>
      </c>
      <c r="H48" s="15">
        <v>41</v>
      </c>
      <c r="I48" s="15">
        <v>41</v>
      </c>
      <c r="J48" s="15">
        <v>41</v>
      </c>
      <c r="K48" s="15">
        <v>41</v>
      </c>
      <c r="L48" s="15">
        <v>41</v>
      </c>
      <c r="M48" s="15">
        <v>41</v>
      </c>
      <c r="N48" s="15">
        <v>41</v>
      </c>
      <c r="O48" s="16">
        <f t="shared" si="2"/>
        <v>492</v>
      </c>
    </row>
    <row r="49" spans="1:15" s="1" customFormat="1" ht="17.25" customHeight="1" x14ac:dyDescent="0.4">
      <c r="A49" s="12">
        <v>26</v>
      </c>
      <c r="B49" s="12" t="s">
        <v>49</v>
      </c>
      <c r="C49" s="15">
        <v>70</v>
      </c>
      <c r="D49" s="15">
        <v>70</v>
      </c>
      <c r="E49" s="15">
        <v>70</v>
      </c>
      <c r="F49" s="15">
        <v>70</v>
      </c>
      <c r="G49" s="15">
        <v>70</v>
      </c>
      <c r="H49" s="15">
        <v>70</v>
      </c>
      <c r="I49" s="15">
        <v>70</v>
      </c>
      <c r="J49" s="15">
        <v>70</v>
      </c>
      <c r="K49" s="15">
        <v>70</v>
      </c>
      <c r="L49" s="15">
        <v>70</v>
      </c>
      <c r="M49" s="15">
        <v>70</v>
      </c>
      <c r="N49" s="15">
        <v>70</v>
      </c>
      <c r="O49" s="16">
        <f t="shared" si="2"/>
        <v>840</v>
      </c>
    </row>
    <row r="50" spans="1:15" s="1" customFormat="1" ht="17.25" customHeight="1" x14ac:dyDescent="0.4">
      <c r="A50" s="12">
        <v>27</v>
      </c>
      <c r="B50" s="12" t="s">
        <v>50</v>
      </c>
      <c r="C50" s="15">
        <v>203</v>
      </c>
      <c r="D50" s="15">
        <v>203</v>
      </c>
      <c r="E50" s="15">
        <v>203</v>
      </c>
      <c r="F50" s="15">
        <v>203</v>
      </c>
      <c r="G50" s="15">
        <v>203</v>
      </c>
      <c r="H50" s="15">
        <v>203</v>
      </c>
      <c r="I50" s="15">
        <v>203</v>
      </c>
      <c r="J50" s="15">
        <v>203</v>
      </c>
      <c r="K50" s="15">
        <v>203</v>
      </c>
      <c r="L50" s="15">
        <v>203</v>
      </c>
      <c r="M50" s="15">
        <v>203</v>
      </c>
      <c r="N50" s="15">
        <v>203</v>
      </c>
      <c r="O50" s="16">
        <f t="shared" si="2"/>
        <v>2436</v>
      </c>
    </row>
    <row r="51" spans="1:15" s="1" customFormat="1" ht="17.25" customHeight="1" x14ac:dyDescent="0.4">
      <c r="A51" s="12">
        <v>28</v>
      </c>
      <c r="B51" s="12" t="s">
        <v>51</v>
      </c>
      <c r="C51" s="15">
        <v>81</v>
      </c>
      <c r="D51" s="15">
        <v>81</v>
      </c>
      <c r="E51" s="15">
        <v>81</v>
      </c>
      <c r="F51" s="15">
        <v>81</v>
      </c>
      <c r="G51" s="15">
        <v>81</v>
      </c>
      <c r="H51" s="15">
        <v>81</v>
      </c>
      <c r="I51" s="15">
        <v>81</v>
      </c>
      <c r="J51" s="15">
        <v>81</v>
      </c>
      <c r="K51" s="15">
        <v>81</v>
      </c>
      <c r="L51" s="15">
        <v>81</v>
      </c>
      <c r="M51" s="15">
        <v>81</v>
      </c>
      <c r="N51" s="15">
        <v>81</v>
      </c>
      <c r="O51" s="16">
        <f t="shared" si="2"/>
        <v>972</v>
      </c>
    </row>
    <row r="52" spans="1:15" ht="17.25" customHeight="1" x14ac:dyDescent="0.4">
      <c r="A52" s="12">
        <v>29</v>
      </c>
      <c r="B52" s="12" t="s">
        <v>52</v>
      </c>
      <c r="C52" s="15">
        <v>73</v>
      </c>
      <c r="D52" s="15">
        <v>73</v>
      </c>
      <c r="E52" s="15">
        <v>73</v>
      </c>
      <c r="F52" s="15">
        <v>73</v>
      </c>
      <c r="G52" s="15">
        <v>73</v>
      </c>
      <c r="H52" s="15">
        <v>73</v>
      </c>
      <c r="I52" s="15">
        <v>73</v>
      </c>
      <c r="J52" s="15">
        <v>73</v>
      </c>
      <c r="K52" s="15">
        <v>73</v>
      </c>
      <c r="L52" s="15">
        <v>73</v>
      </c>
      <c r="M52" s="15">
        <v>73</v>
      </c>
      <c r="N52" s="15">
        <v>73</v>
      </c>
      <c r="O52" s="16">
        <f t="shared" si="2"/>
        <v>876</v>
      </c>
    </row>
    <row r="53" spans="1:15" ht="17.25" customHeight="1" x14ac:dyDescent="0.4">
      <c r="B53" s="35" t="s">
        <v>90</v>
      </c>
      <c r="C53" s="6">
        <f>SUM(C24:C52)</f>
        <v>2529</v>
      </c>
      <c r="D53" s="6">
        <f t="shared" ref="D53:N53" si="3">SUM(D24:D52)</f>
        <v>2529</v>
      </c>
      <c r="E53" s="6">
        <f t="shared" si="3"/>
        <v>2529</v>
      </c>
      <c r="F53" s="6">
        <f t="shared" si="3"/>
        <v>2529</v>
      </c>
      <c r="G53" s="6">
        <f t="shared" si="3"/>
        <v>2529</v>
      </c>
      <c r="H53" s="6">
        <f t="shared" si="3"/>
        <v>2529</v>
      </c>
      <c r="I53" s="6">
        <f t="shared" si="3"/>
        <v>2529</v>
      </c>
      <c r="J53" s="6">
        <f t="shared" si="3"/>
        <v>2529</v>
      </c>
      <c r="K53" s="6">
        <f t="shared" si="3"/>
        <v>2529</v>
      </c>
      <c r="L53" s="6">
        <f t="shared" si="3"/>
        <v>2529</v>
      </c>
      <c r="M53" s="6">
        <f t="shared" si="3"/>
        <v>2529</v>
      </c>
      <c r="N53" s="6">
        <f t="shared" si="3"/>
        <v>2529</v>
      </c>
      <c r="O53" s="6">
        <f>SUM(O24:O52)</f>
        <v>30348</v>
      </c>
    </row>
    <row r="54" spans="1:15" ht="17.25" customHeight="1" x14ac:dyDescent="0.4">
      <c r="A54" s="12">
        <v>1</v>
      </c>
      <c r="B54" s="12" t="s">
        <v>67</v>
      </c>
      <c r="C54" s="15">
        <v>353</v>
      </c>
      <c r="D54" s="15">
        <v>353</v>
      </c>
      <c r="E54" s="15">
        <v>353</v>
      </c>
      <c r="F54" s="2">
        <v>353</v>
      </c>
      <c r="G54" s="15">
        <v>353</v>
      </c>
      <c r="H54" s="15">
        <v>343</v>
      </c>
      <c r="I54" s="15">
        <v>353</v>
      </c>
      <c r="J54" s="15">
        <v>353</v>
      </c>
      <c r="K54" s="15">
        <v>353</v>
      </c>
      <c r="L54" s="15">
        <v>353</v>
      </c>
      <c r="M54" s="15">
        <v>353</v>
      </c>
      <c r="N54" s="15">
        <v>353</v>
      </c>
      <c r="O54" s="21">
        <f>SUM(C54:N54)</f>
        <v>4226</v>
      </c>
    </row>
    <row r="55" spans="1:15" s="1" customFormat="1" ht="17.25" customHeight="1" x14ac:dyDescent="0.4">
      <c r="A55"/>
      <c r="B55" s="36" t="s">
        <v>90</v>
      </c>
      <c r="C55" s="6">
        <f t="shared" ref="C55:O55" si="4">SUM(C54:C54)</f>
        <v>353</v>
      </c>
      <c r="D55" s="6">
        <f t="shared" si="4"/>
        <v>353</v>
      </c>
      <c r="E55" s="6">
        <f t="shared" si="4"/>
        <v>353</v>
      </c>
      <c r="F55" s="6">
        <f t="shared" si="4"/>
        <v>353</v>
      </c>
      <c r="G55" s="6">
        <f t="shared" si="4"/>
        <v>353</v>
      </c>
      <c r="H55" s="6">
        <f t="shared" si="4"/>
        <v>343</v>
      </c>
      <c r="I55" s="6">
        <f t="shared" si="4"/>
        <v>353</v>
      </c>
      <c r="J55" s="6">
        <f t="shared" si="4"/>
        <v>353</v>
      </c>
      <c r="K55" s="6">
        <f t="shared" si="4"/>
        <v>353</v>
      </c>
      <c r="L55" s="6">
        <f t="shared" si="4"/>
        <v>353</v>
      </c>
      <c r="M55" s="6">
        <f t="shared" si="4"/>
        <v>353</v>
      </c>
      <c r="N55" s="6">
        <f t="shared" si="4"/>
        <v>353</v>
      </c>
      <c r="O55" s="6">
        <f t="shared" si="4"/>
        <v>4226</v>
      </c>
    </row>
    <row r="56" spans="1:15" s="1" customFormat="1" ht="17.25" customHeight="1" x14ac:dyDescent="0.4">
      <c r="A56"/>
      <c r="B5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s="1" customFormat="1" ht="17.25" customHeight="1" x14ac:dyDescent="0.4">
      <c r="A57" t="s">
        <v>74</v>
      </c>
      <c r="B5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s="1" customFormat="1" ht="17.25" customHeight="1" x14ac:dyDescent="0.4">
      <c r="A58" s="44" t="s">
        <v>2</v>
      </c>
      <c r="B58" s="45" t="s">
        <v>3</v>
      </c>
      <c r="C58" s="18" t="s">
        <v>11</v>
      </c>
      <c r="D58" s="18" t="s">
        <v>12</v>
      </c>
      <c r="E58" s="18" t="s">
        <v>13</v>
      </c>
      <c r="F58" s="18" t="s">
        <v>14</v>
      </c>
      <c r="G58" s="18" t="s">
        <v>15</v>
      </c>
      <c r="H58" s="18" t="s">
        <v>16</v>
      </c>
      <c r="I58" s="18" t="s">
        <v>17</v>
      </c>
      <c r="J58" s="18" t="s">
        <v>18</v>
      </c>
      <c r="K58" s="18" t="s">
        <v>19</v>
      </c>
      <c r="L58" s="18" t="s">
        <v>20</v>
      </c>
      <c r="M58" s="18" t="s">
        <v>21</v>
      </c>
      <c r="N58" s="18" t="s">
        <v>22</v>
      </c>
      <c r="O58" s="18" t="s">
        <v>4</v>
      </c>
    </row>
    <row r="59" spans="1:15" s="1" customFormat="1" ht="17.25" customHeight="1" x14ac:dyDescent="0.4">
      <c r="A59" s="44"/>
      <c r="B59" s="46"/>
      <c r="C59" s="18" t="s">
        <v>5</v>
      </c>
      <c r="D59" s="18" t="s">
        <v>5</v>
      </c>
      <c r="E59" s="18" t="s">
        <v>5</v>
      </c>
      <c r="F59" s="18" t="s">
        <v>5</v>
      </c>
      <c r="G59" s="18" t="s">
        <v>5</v>
      </c>
      <c r="H59" s="18" t="s">
        <v>5</v>
      </c>
      <c r="I59" s="18" t="s">
        <v>6</v>
      </c>
      <c r="J59" s="18" t="s">
        <v>5</v>
      </c>
      <c r="K59" s="18" t="s">
        <v>5</v>
      </c>
      <c r="L59" s="18" t="s">
        <v>5</v>
      </c>
      <c r="M59" s="18" t="s">
        <v>5</v>
      </c>
      <c r="N59" s="18" t="s">
        <v>5</v>
      </c>
      <c r="O59" s="18" t="s">
        <v>5</v>
      </c>
    </row>
    <row r="60" spans="1:15" s="1" customFormat="1" ht="17.25" customHeight="1" x14ac:dyDescent="0.4">
      <c r="A60" s="12">
        <v>1</v>
      </c>
      <c r="B60" s="12" t="s">
        <v>24</v>
      </c>
      <c r="C60" s="15">
        <v>27054</v>
      </c>
      <c r="D60" s="15">
        <v>24389</v>
      </c>
      <c r="E60" s="15">
        <v>28585</v>
      </c>
      <c r="F60" s="15">
        <v>43734</v>
      </c>
      <c r="G60" s="15">
        <v>54669</v>
      </c>
      <c r="H60" s="15">
        <v>38924</v>
      </c>
      <c r="I60" s="15">
        <v>25491</v>
      </c>
      <c r="J60" s="15">
        <v>28605</v>
      </c>
      <c r="K60" s="15">
        <v>48396</v>
      </c>
      <c r="L60" s="15">
        <v>54243</v>
      </c>
      <c r="M60" s="15">
        <v>47240</v>
      </c>
      <c r="N60" s="15">
        <v>38323</v>
      </c>
      <c r="O60" s="16">
        <f t="shared" ref="O60:O88" si="5">SUM(C60:N60)</f>
        <v>459653</v>
      </c>
    </row>
    <row r="61" spans="1:15" s="1" customFormat="1" ht="17.25" customHeight="1" x14ac:dyDescent="0.4">
      <c r="A61" s="12">
        <v>2</v>
      </c>
      <c r="B61" s="12" t="s">
        <v>25</v>
      </c>
      <c r="C61" s="15">
        <v>7713</v>
      </c>
      <c r="D61" s="15">
        <v>6579</v>
      </c>
      <c r="E61" s="15">
        <v>7014</v>
      </c>
      <c r="F61" s="15">
        <v>8778</v>
      </c>
      <c r="G61" s="15">
        <v>11061</v>
      </c>
      <c r="H61" s="15">
        <v>8103</v>
      </c>
      <c r="I61" s="15">
        <v>6606</v>
      </c>
      <c r="J61" s="15">
        <v>7628</v>
      </c>
      <c r="K61" s="15">
        <v>9702</v>
      </c>
      <c r="L61" s="15">
        <v>10788</v>
      </c>
      <c r="M61" s="15">
        <v>10171</v>
      </c>
      <c r="N61" s="15">
        <v>9235</v>
      </c>
      <c r="O61" s="16">
        <f t="shared" si="5"/>
        <v>103378</v>
      </c>
    </row>
    <row r="62" spans="1:15" s="1" customFormat="1" ht="17.25" customHeight="1" x14ac:dyDescent="0.4">
      <c r="A62" s="12">
        <v>3</v>
      </c>
      <c r="B62" s="12" t="s">
        <v>26</v>
      </c>
      <c r="C62" s="15">
        <v>6216</v>
      </c>
      <c r="D62" s="15">
        <v>5129</v>
      </c>
      <c r="E62" s="15">
        <v>5248</v>
      </c>
      <c r="F62" s="15">
        <v>7230</v>
      </c>
      <c r="G62" s="15">
        <v>9011</v>
      </c>
      <c r="H62" s="15">
        <v>6172</v>
      </c>
      <c r="I62" s="15">
        <v>6086</v>
      </c>
      <c r="J62" s="15">
        <v>7090</v>
      </c>
      <c r="K62" s="15">
        <v>10085</v>
      </c>
      <c r="L62" s="15">
        <v>10911</v>
      </c>
      <c r="M62" s="15">
        <v>9693</v>
      </c>
      <c r="N62" s="15">
        <v>8927</v>
      </c>
      <c r="O62" s="16">
        <f t="shared" si="5"/>
        <v>91798</v>
      </c>
    </row>
    <row r="63" spans="1:15" s="1" customFormat="1" ht="17.25" customHeight="1" x14ac:dyDescent="0.4">
      <c r="A63" s="12">
        <v>4</v>
      </c>
      <c r="B63" s="12" t="s">
        <v>27</v>
      </c>
      <c r="C63" s="15">
        <v>4859</v>
      </c>
      <c r="D63" s="15">
        <v>4116</v>
      </c>
      <c r="E63" s="15">
        <v>4099</v>
      </c>
      <c r="F63" s="15">
        <v>5739</v>
      </c>
      <c r="G63" s="15">
        <v>7516</v>
      </c>
      <c r="H63" s="15">
        <v>4744</v>
      </c>
      <c r="I63" s="15">
        <v>4228</v>
      </c>
      <c r="J63" s="15">
        <v>4965</v>
      </c>
      <c r="K63" s="15">
        <v>7891</v>
      </c>
      <c r="L63" s="15">
        <v>8269</v>
      </c>
      <c r="M63" s="15">
        <v>7561</v>
      </c>
      <c r="N63" s="15">
        <v>6229</v>
      </c>
      <c r="O63" s="16">
        <f t="shared" si="5"/>
        <v>70216</v>
      </c>
    </row>
    <row r="64" spans="1:15" s="1" customFormat="1" ht="17.25" customHeight="1" x14ac:dyDescent="0.4">
      <c r="A64" s="12">
        <v>5</v>
      </c>
      <c r="B64" s="12" t="s">
        <v>28</v>
      </c>
      <c r="C64" s="15">
        <v>12749</v>
      </c>
      <c r="D64" s="15">
        <v>12777</v>
      </c>
      <c r="E64" s="15">
        <v>15717</v>
      </c>
      <c r="F64" s="15">
        <v>17828</v>
      </c>
      <c r="G64" s="15">
        <v>12171</v>
      </c>
      <c r="H64" s="15">
        <v>14461</v>
      </c>
      <c r="I64" s="15">
        <v>13347</v>
      </c>
      <c r="J64" s="15">
        <v>14161</v>
      </c>
      <c r="K64" s="15">
        <v>15823</v>
      </c>
      <c r="L64" s="15">
        <v>15322</v>
      </c>
      <c r="M64" s="15">
        <v>15187</v>
      </c>
      <c r="N64" s="15">
        <v>14771</v>
      </c>
      <c r="O64" s="16">
        <f t="shared" si="5"/>
        <v>174314</v>
      </c>
    </row>
    <row r="65" spans="1:15" s="1" customFormat="1" ht="17.25" customHeight="1" x14ac:dyDescent="0.4">
      <c r="A65" s="12">
        <v>6</v>
      </c>
      <c r="B65" s="12" t="s">
        <v>29</v>
      </c>
      <c r="C65" s="15">
        <v>6469</v>
      </c>
      <c r="D65" s="15">
        <v>6400</v>
      </c>
      <c r="E65" s="15">
        <v>11482</v>
      </c>
      <c r="F65" s="15">
        <v>14899</v>
      </c>
      <c r="G65" s="15">
        <v>8269</v>
      </c>
      <c r="H65" s="15">
        <v>11642</v>
      </c>
      <c r="I65" s="15">
        <v>7426</v>
      </c>
      <c r="J65" s="15">
        <v>8701</v>
      </c>
      <c r="K65" s="15">
        <v>8457</v>
      </c>
      <c r="L65" s="15">
        <v>9155</v>
      </c>
      <c r="M65" s="15">
        <v>8420</v>
      </c>
      <c r="N65" s="15">
        <v>7393</v>
      </c>
      <c r="O65" s="16">
        <f t="shared" si="5"/>
        <v>108713</v>
      </c>
    </row>
    <row r="66" spans="1:15" s="1" customFormat="1" ht="17.25" customHeight="1" x14ac:dyDescent="0.4">
      <c r="A66" s="12">
        <v>7</v>
      </c>
      <c r="B66" s="12" t="s">
        <v>30</v>
      </c>
      <c r="C66" s="15">
        <v>5558</v>
      </c>
      <c r="D66" s="15">
        <v>5336</v>
      </c>
      <c r="E66" s="15">
        <v>8712</v>
      </c>
      <c r="F66" s="15">
        <v>12608</v>
      </c>
      <c r="G66" s="15">
        <v>6933</v>
      </c>
      <c r="H66" s="15">
        <v>9240</v>
      </c>
      <c r="I66" s="15">
        <v>6263</v>
      </c>
      <c r="J66" s="15">
        <v>6738</v>
      </c>
      <c r="K66" s="15">
        <v>8756</v>
      </c>
      <c r="L66" s="15">
        <v>8820</v>
      </c>
      <c r="M66" s="15">
        <v>8865</v>
      </c>
      <c r="N66" s="15">
        <v>6488</v>
      </c>
      <c r="O66" s="16">
        <f t="shared" si="5"/>
        <v>94317</v>
      </c>
    </row>
    <row r="67" spans="1:15" s="1" customFormat="1" ht="17.25" customHeight="1" x14ac:dyDescent="0.4">
      <c r="A67" s="12">
        <v>8</v>
      </c>
      <c r="B67" s="12" t="s">
        <v>31</v>
      </c>
      <c r="C67" s="15">
        <v>3694</v>
      </c>
      <c r="D67" s="15">
        <v>3665</v>
      </c>
      <c r="E67" s="15">
        <v>5349</v>
      </c>
      <c r="F67" s="15">
        <v>9930</v>
      </c>
      <c r="G67" s="15">
        <v>6337</v>
      </c>
      <c r="H67" s="15">
        <v>6155</v>
      </c>
      <c r="I67" s="15">
        <v>3983</v>
      </c>
      <c r="J67" s="15">
        <v>4089</v>
      </c>
      <c r="K67" s="15">
        <v>7094</v>
      </c>
      <c r="L67" s="15">
        <v>8020</v>
      </c>
      <c r="M67" s="15">
        <v>6312</v>
      </c>
      <c r="N67" s="15">
        <v>4468</v>
      </c>
      <c r="O67" s="16">
        <f t="shared" si="5"/>
        <v>69096</v>
      </c>
    </row>
    <row r="68" spans="1:15" s="1" customFormat="1" ht="17.25" customHeight="1" x14ac:dyDescent="0.4">
      <c r="A68" s="12">
        <v>9</v>
      </c>
      <c r="B68" s="12" t="s">
        <v>32</v>
      </c>
      <c r="C68" s="15">
        <v>5026</v>
      </c>
      <c r="D68" s="15">
        <v>4860</v>
      </c>
      <c r="E68" s="15">
        <v>6793</v>
      </c>
      <c r="F68" s="15">
        <v>9462</v>
      </c>
      <c r="G68" s="15">
        <v>3394</v>
      </c>
      <c r="H68" s="15">
        <v>5176</v>
      </c>
      <c r="I68" s="15">
        <v>4972</v>
      </c>
      <c r="J68" s="15">
        <v>5844</v>
      </c>
      <c r="K68" s="15">
        <v>5881</v>
      </c>
      <c r="L68" s="15">
        <v>6093</v>
      </c>
      <c r="M68" s="15">
        <v>6502</v>
      </c>
      <c r="N68" s="15">
        <v>6045</v>
      </c>
      <c r="O68" s="16">
        <f t="shared" si="5"/>
        <v>70048</v>
      </c>
    </row>
    <row r="69" spans="1:15" s="1" customFormat="1" ht="17.25" customHeight="1" x14ac:dyDescent="0.4">
      <c r="A69" s="12">
        <v>10</v>
      </c>
      <c r="B69" s="12" t="s">
        <v>33</v>
      </c>
      <c r="C69" s="15">
        <v>5008</v>
      </c>
      <c r="D69" s="15">
        <v>4331</v>
      </c>
      <c r="E69" s="15">
        <v>5884</v>
      </c>
      <c r="F69" s="15">
        <v>11666</v>
      </c>
      <c r="G69" s="15">
        <v>6331</v>
      </c>
      <c r="H69" s="15">
        <v>9131</v>
      </c>
      <c r="I69" s="15">
        <v>7420</v>
      </c>
      <c r="J69" s="15">
        <v>8981</v>
      </c>
      <c r="K69" s="15">
        <v>16928</v>
      </c>
      <c r="L69" s="15">
        <v>21598</v>
      </c>
      <c r="M69" s="15">
        <v>19189</v>
      </c>
      <c r="N69" s="15">
        <v>11474</v>
      </c>
      <c r="O69" s="16">
        <f t="shared" si="5"/>
        <v>127941</v>
      </c>
    </row>
    <row r="70" spans="1:15" s="1" customFormat="1" ht="17.25" customHeight="1" x14ac:dyDescent="0.4">
      <c r="A70" s="12">
        <v>11</v>
      </c>
      <c r="B70" s="12" t="s">
        <v>34</v>
      </c>
      <c r="C70" s="15">
        <v>2350</v>
      </c>
      <c r="D70" s="15">
        <v>2294</v>
      </c>
      <c r="E70" s="15">
        <v>3944</v>
      </c>
      <c r="F70" s="15">
        <v>7159</v>
      </c>
      <c r="G70" s="15">
        <v>3992</v>
      </c>
      <c r="H70" s="15">
        <v>2995</v>
      </c>
      <c r="I70" s="15">
        <v>2510</v>
      </c>
      <c r="J70" s="15">
        <v>2321</v>
      </c>
      <c r="K70" s="15">
        <v>2333</v>
      </c>
      <c r="L70" s="15">
        <v>2254</v>
      </c>
      <c r="M70" s="15">
        <v>2195</v>
      </c>
      <c r="N70" s="15">
        <v>2281</v>
      </c>
      <c r="O70" s="16">
        <f t="shared" si="5"/>
        <v>36628</v>
      </c>
    </row>
    <row r="71" spans="1:15" s="1" customFormat="1" ht="17.25" customHeight="1" x14ac:dyDescent="0.4">
      <c r="A71" s="12">
        <v>12</v>
      </c>
      <c r="B71" s="12" t="s">
        <v>35</v>
      </c>
      <c r="C71" s="15">
        <v>3658</v>
      </c>
      <c r="D71" s="15">
        <v>3425</v>
      </c>
      <c r="E71" s="15">
        <v>6344</v>
      </c>
      <c r="F71" s="15">
        <v>9430</v>
      </c>
      <c r="G71" s="15">
        <v>4501</v>
      </c>
      <c r="H71" s="15">
        <v>5277</v>
      </c>
      <c r="I71" s="15">
        <v>3888</v>
      </c>
      <c r="J71" s="15">
        <v>4111</v>
      </c>
      <c r="K71" s="15">
        <v>4375</v>
      </c>
      <c r="L71" s="15">
        <v>4685</v>
      </c>
      <c r="M71" s="15">
        <v>4402</v>
      </c>
      <c r="N71" s="15">
        <v>4357</v>
      </c>
      <c r="O71" s="16">
        <f t="shared" si="5"/>
        <v>58453</v>
      </c>
    </row>
    <row r="72" spans="1:15" s="1" customFormat="1" ht="17.25" customHeight="1" x14ac:dyDescent="0.4">
      <c r="A72" s="12">
        <v>13</v>
      </c>
      <c r="B72" s="12" t="s">
        <v>36</v>
      </c>
      <c r="C72" s="15">
        <v>11460</v>
      </c>
      <c r="D72" s="15">
        <v>12733</v>
      </c>
      <c r="E72" s="15">
        <v>17088</v>
      </c>
      <c r="F72" s="15">
        <v>19052</v>
      </c>
      <c r="G72" s="15">
        <v>14263</v>
      </c>
      <c r="H72" s="15">
        <v>20024</v>
      </c>
      <c r="I72" s="15">
        <v>13834</v>
      </c>
      <c r="J72" s="15">
        <v>12702</v>
      </c>
      <c r="K72" s="15">
        <v>12571</v>
      </c>
      <c r="L72" s="15">
        <v>13020</v>
      </c>
      <c r="M72" s="15">
        <v>12430</v>
      </c>
      <c r="N72" s="15">
        <v>12024</v>
      </c>
      <c r="O72" s="16">
        <f t="shared" si="5"/>
        <v>171201</v>
      </c>
    </row>
    <row r="73" spans="1:15" s="1" customFormat="1" ht="17.25" customHeight="1" x14ac:dyDescent="0.4">
      <c r="A73" s="12">
        <v>14</v>
      </c>
      <c r="B73" s="12" t="s">
        <v>37</v>
      </c>
      <c r="C73" s="15">
        <v>1609</v>
      </c>
      <c r="D73" s="15">
        <v>1662</v>
      </c>
      <c r="E73" s="15">
        <v>1969</v>
      </c>
      <c r="F73" s="15">
        <v>2885</v>
      </c>
      <c r="G73" s="15">
        <v>2230</v>
      </c>
      <c r="H73" s="15">
        <v>2888</v>
      </c>
      <c r="I73" s="15">
        <v>1822</v>
      </c>
      <c r="J73" s="15">
        <v>1834</v>
      </c>
      <c r="K73" s="15">
        <v>5062</v>
      </c>
      <c r="L73" s="15">
        <v>9290</v>
      </c>
      <c r="M73" s="15">
        <v>5294</v>
      </c>
      <c r="N73" s="15">
        <v>1939</v>
      </c>
      <c r="O73" s="16">
        <f t="shared" si="5"/>
        <v>38484</v>
      </c>
    </row>
    <row r="74" spans="1:15" s="1" customFormat="1" ht="17.25" customHeight="1" x14ac:dyDescent="0.4">
      <c r="A74" s="12">
        <v>15</v>
      </c>
      <c r="B74" s="12" t="s">
        <v>38</v>
      </c>
      <c r="C74" s="15">
        <v>4831</v>
      </c>
      <c r="D74" s="15">
        <v>4743</v>
      </c>
      <c r="E74" s="15">
        <v>8279</v>
      </c>
      <c r="F74" s="15">
        <v>11612</v>
      </c>
      <c r="G74" s="15">
        <v>6301</v>
      </c>
      <c r="H74" s="15">
        <v>7171</v>
      </c>
      <c r="I74" s="15">
        <v>5717</v>
      </c>
      <c r="J74" s="15">
        <v>6390</v>
      </c>
      <c r="K74" s="15">
        <v>6527</v>
      </c>
      <c r="L74" s="15">
        <v>6595</v>
      </c>
      <c r="M74" s="15">
        <v>6430</v>
      </c>
      <c r="N74" s="15">
        <v>6374</v>
      </c>
      <c r="O74" s="16">
        <f t="shared" si="5"/>
        <v>80970</v>
      </c>
    </row>
    <row r="75" spans="1:15" s="1" customFormat="1" ht="17.25" customHeight="1" x14ac:dyDescent="0.4">
      <c r="A75" s="12">
        <v>16</v>
      </c>
      <c r="B75" s="12" t="s">
        <v>39</v>
      </c>
      <c r="C75" s="15">
        <v>3082</v>
      </c>
      <c r="D75" s="15">
        <v>2693</v>
      </c>
      <c r="E75" s="15">
        <v>4677</v>
      </c>
      <c r="F75" s="15">
        <v>8323</v>
      </c>
      <c r="G75" s="15">
        <v>4207</v>
      </c>
      <c r="H75" s="15">
        <v>4578</v>
      </c>
      <c r="I75" s="15">
        <v>3493</v>
      </c>
      <c r="J75" s="15">
        <v>3539</v>
      </c>
      <c r="K75" s="15">
        <v>3338</v>
      </c>
      <c r="L75" s="15">
        <v>3191</v>
      </c>
      <c r="M75" s="15">
        <v>3372</v>
      </c>
      <c r="N75" s="15">
        <v>3612</v>
      </c>
      <c r="O75" s="16">
        <f t="shared" si="5"/>
        <v>48105</v>
      </c>
    </row>
    <row r="76" spans="1:15" s="1" customFormat="1" ht="17.25" customHeight="1" x14ac:dyDescent="0.4">
      <c r="A76" s="12">
        <v>17</v>
      </c>
      <c r="B76" s="12" t="s">
        <v>40</v>
      </c>
      <c r="C76" s="15">
        <v>3287</v>
      </c>
      <c r="D76" s="15">
        <v>3074</v>
      </c>
      <c r="E76" s="15">
        <v>6148</v>
      </c>
      <c r="F76" s="15">
        <v>8470</v>
      </c>
      <c r="G76" s="15">
        <v>4410</v>
      </c>
      <c r="H76" s="15">
        <v>5310</v>
      </c>
      <c r="I76" s="15">
        <v>3150</v>
      </c>
      <c r="J76" s="15">
        <v>3759</v>
      </c>
      <c r="K76" s="15">
        <v>3671</v>
      </c>
      <c r="L76" s="15">
        <v>3423</v>
      </c>
      <c r="M76" s="15">
        <v>3743</v>
      </c>
      <c r="N76" s="15">
        <v>3761</v>
      </c>
      <c r="O76" s="16">
        <f t="shared" si="5"/>
        <v>52206</v>
      </c>
    </row>
    <row r="77" spans="1:15" s="1" customFormat="1" ht="17.25" customHeight="1" x14ac:dyDescent="0.4">
      <c r="A77" s="12">
        <v>18</v>
      </c>
      <c r="B77" s="12" t="s">
        <v>41</v>
      </c>
      <c r="C77" s="15">
        <v>7105</v>
      </c>
      <c r="D77" s="15">
        <v>7334</v>
      </c>
      <c r="E77" s="15">
        <v>9187</v>
      </c>
      <c r="F77" s="15">
        <v>11860</v>
      </c>
      <c r="G77" s="15">
        <v>8119</v>
      </c>
      <c r="H77" s="15">
        <v>11708</v>
      </c>
      <c r="I77" s="15">
        <v>7093</v>
      </c>
      <c r="J77" s="15">
        <v>9401</v>
      </c>
      <c r="K77" s="15">
        <v>12925</v>
      </c>
      <c r="L77" s="15">
        <v>15844</v>
      </c>
      <c r="M77" s="15">
        <v>12988</v>
      </c>
      <c r="N77" s="15">
        <v>8681</v>
      </c>
      <c r="O77" s="16">
        <f t="shared" si="5"/>
        <v>122245</v>
      </c>
    </row>
    <row r="78" spans="1:15" s="1" customFormat="1" ht="17.25" customHeight="1" x14ac:dyDescent="0.4">
      <c r="A78" s="12">
        <v>19</v>
      </c>
      <c r="B78" s="12" t="s">
        <v>42</v>
      </c>
      <c r="C78" s="15">
        <v>9010</v>
      </c>
      <c r="D78" s="15">
        <v>8623</v>
      </c>
      <c r="E78" s="15">
        <v>11042</v>
      </c>
      <c r="F78" s="15">
        <v>12761</v>
      </c>
      <c r="G78" s="15">
        <v>9053</v>
      </c>
      <c r="H78" s="15">
        <v>8563</v>
      </c>
      <c r="I78" s="15">
        <v>9502</v>
      </c>
      <c r="J78" s="15">
        <v>9769</v>
      </c>
      <c r="K78" s="15">
        <v>11955</v>
      </c>
      <c r="L78" s="15">
        <v>12526</v>
      </c>
      <c r="M78" s="15">
        <v>12747</v>
      </c>
      <c r="N78" s="15">
        <v>11636</v>
      </c>
      <c r="O78" s="16">
        <f t="shared" si="5"/>
        <v>127187</v>
      </c>
    </row>
    <row r="79" spans="1:15" s="1" customFormat="1" ht="17.25" customHeight="1" x14ac:dyDescent="0.4">
      <c r="A79" s="12">
        <v>20</v>
      </c>
      <c r="B79" s="12" t="s">
        <v>43</v>
      </c>
      <c r="C79" s="15">
        <v>5886</v>
      </c>
      <c r="D79" s="15">
        <v>5234</v>
      </c>
      <c r="E79" s="15">
        <v>5665</v>
      </c>
      <c r="F79" s="15">
        <v>6288</v>
      </c>
      <c r="G79" s="15">
        <v>5172</v>
      </c>
      <c r="H79" s="15">
        <v>6548</v>
      </c>
      <c r="I79" s="15">
        <v>6052</v>
      </c>
      <c r="J79" s="15">
        <v>7648</v>
      </c>
      <c r="K79" s="15">
        <v>7723</v>
      </c>
      <c r="L79" s="15">
        <v>7815</v>
      </c>
      <c r="M79" s="15">
        <v>6939</v>
      </c>
      <c r="N79" s="15">
        <v>5921</v>
      </c>
      <c r="O79" s="16">
        <f t="shared" si="5"/>
        <v>76891</v>
      </c>
    </row>
    <row r="80" spans="1:15" s="1" customFormat="1" ht="17.25" customHeight="1" x14ac:dyDescent="0.4">
      <c r="A80" s="12">
        <v>21</v>
      </c>
      <c r="B80" s="12" t="s">
        <v>44</v>
      </c>
      <c r="C80" s="15">
        <v>13070</v>
      </c>
      <c r="D80" s="15">
        <v>14285</v>
      </c>
      <c r="E80" s="15">
        <v>17099</v>
      </c>
      <c r="F80" s="2">
        <v>28964</v>
      </c>
      <c r="G80" s="15">
        <v>16998</v>
      </c>
      <c r="H80" s="15">
        <v>18667</v>
      </c>
      <c r="I80" s="15">
        <v>14889</v>
      </c>
      <c r="J80" s="15">
        <v>15140</v>
      </c>
      <c r="K80" s="15">
        <v>20984</v>
      </c>
      <c r="L80" s="15">
        <v>23325</v>
      </c>
      <c r="M80" s="15">
        <v>21457</v>
      </c>
      <c r="N80" s="15">
        <v>15261</v>
      </c>
      <c r="O80" s="16">
        <f t="shared" si="5"/>
        <v>220139</v>
      </c>
    </row>
    <row r="81" spans="1:15" s="1" customFormat="1" ht="17.25" customHeight="1" x14ac:dyDescent="0.4">
      <c r="A81" s="12">
        <v>22</v>
      </c>
      <c r="B81" s="12" t="s">
        <v>45</v>
      </c>
      <c r="C81" s="15">
        <v>5028</v>
      </c>
      <c r="D81" s="15">
        <v>5279</v>
      </c>
      <c r="E81" s="15">
        <v>5757</v>
      </c>
      <c r="F81" s="2">
        <v>8535</v>
      </c>
      <c r="G81" s="15">
        <v>6952</v>
      </c>
      <c r="H81" s="15">
        <v>8982</v>
      </c>
      <c r="I81" s="15">
        <v>5526</v>
      </c>
      <c r="J81" s="15">
        <v>5504</v>
      </c>
      <c r="K81" s="15">
        <v>7119</v>
      </c>
      <c r="L81" s="15">
        <v>9897</v>
      </c>
      <c r="M81" s="15">
        <v>8072</v>
      </c>
      <c r="N81" s="15">
        <v>5088</v>
      </c>
      <c r="O81" s="16">
        <f t="shared" si="5"/>
        <v>81739</v>
      </c>
    </row>
    <row r="82" spans="1:15" s="1" customFormat="1" ht="17.25" customHeight="1" x14ac:dyDescent="0.4">
      <c r="A82" s="12">
        <v>23</v>
      </c>
      <c r="B82" s="12" t="s">
        <v>46</v>
      </c>
      <c r="C82" s="15">
        <v>2855</v>
      </c>
      <c r="D82" s="15">
        <v>2993</v>
      </c>
      <c r="E82" s="15">
        <v>3349</v>
      </c>
      <c r="F82" s="15">
        <v>4945</v>
      </c>
      <c r="G82" s="15">
        <v>5122</v>
      </c>
      <c r="H82" s="15">
        <v>4775</v>
      </c>
      <c r="I82" s="15">
        <v>2995</v>
      </c>
      <c r="J82" s="15">
        <v>3153</v>
      </c>
      <c r="K82" s="15">
        <v>7308</v>
      </c>
      <c r="L82" s="15">
        <v>8743</v>
      </c>
      <c r="M82" s="15">
        <v>5876</v>
      </c>
      <c r="N82" s="15">
        <v>3062</v>
      </c>
      <c r="O82" s="16">
        <f t="shared" si="5"/>
        <v>55176</v>
      </c>
    </row>
    <row r="83" spans="1:15" s="1" customFormat="1" ht="17.25" customHeight="1" x14ac:dyDescent="0.4">
      <c r="A83" s="12">
        <v>24</v>
      </c>
      <c r="B83" s="12" t="s">
        <v>47</v>
      </c>
      <c r="C83" s="15">
        <v>5917</v>
      </c>
      <c r="D83" s="15">
        <v>6164</v>
      </c>
      <c r="E83" s="15">
        <v>7021</v>
      </c>
      <c r="F83" s="15">
        <v>9981</v>
      </c>
      <c r="G83" s="15">
        <v>7818</v>
      </c>
      <c r="H83" s="15">
        <v>11016</v>
      </c>
      <c r="I83" s="15">
        <v>6579</v>
      </c>
      <c r="J83" s="15">
        <v>6441</v>
      </c>
      <c r="K83" s="15">
        <v>6484</v>
      </c>
      <c r="L83" s="15">
        <v>6446</v>
      </c>
      <c r="M83" s="15">
        <v>5887</v>
      </c>
      <c r="N83" s="15">
        <v>5763</v>
      </c>
      <c r="O83" s="16">
        <f t="shared" si="5"/>
        <v>85517</v>
      </c>
    </row>
    <row r="84" spans="1:15" s="1" customFormat="1" ht="17.25" customHeight="1" x14ac:dyDescent="0.4">
      <c r="A84" s="12">
        <v>25</v>
      </c>
      <c r="B84" s="12" t="s">
        <v>48</v>
      </c>
      <c r="C84" s="15">
        <v>2732</v>
      </c>
      <c r="D84" s="15">
        <v>2641</v>
      </c>
      <c r="E84" s="15">
        <v>2814</v>
      </c>
      <c r="F84" s="15">
        <v>4196</v>
      </c>
      <c r="G84" s="15">
        <v>3319</v>
      </c>
      <c r="H84" s="15">
        <v>4385</v>
      </c>
      <c r="I84" s="15">
        <v>3044</v>
      </c>
      <c r="J84" s="15">
        <v>2940</v>
      </c>
      <c r="K84" s="15">
        <v>7012</v>
      </c>
      <c r="L84" s="15">
        <v>7724</v>
      </c>
      <c r="M84" s="15">
        <v>5754</v>
      </c>
      <c r="N84" s="15">
        <v>2888</v>
      </c>
      <c r="O84" s="16">
        <f t="shared" si="5"/>
        <v>49449</v>
      </c>
    </row>
    <row r="85" spans="1:15" s="1" customFormat="1" ht="17.25" customHeight="1" x14ac:dyDescent="0.4">
      <c r="A85" s="12">
        <v>26</v>
      </c>
      <c r="B85" s="12" t="s">
        <v>49</v>
      </c>
      <c r="C85" s="15">
        <v>3481</v>
      </c>
      <c r="D85" s="15">
        <v>3361</v>
      </c>
      <c r="E85" s="15">
        <v>3673</v>
      </c>
      <c r="F85" s="15">
        <v>5247</v>
      </c>
      <c r="G85" s="15">
        <v>4397</v>
      </c>
      <c r="H85" s="15">
        <v>5115</v>
      </c>
      <c r="I85" s="15">
        <v>3812</v>
      </c>
      <c r="J85" s="15">
        <v>3968</v>
      </c>
      <c r="K85" s="15">
        <v>4259</v>
      </c>
      <c r="L85" s="15">
        <v>4185</v>
      </c>
      <c r="M85" s="15">
        <v>4124</v>
      </c>
      <c r="N85" s="15">
        <v>3784</v>
      </c>
      <c r="O85" s="16">
        <f t="shared" si="5"/>
        <v>49406</v>
      </c>
    </row>
    <row r="86" spans="1:15" s="1" customFormat="1" ht="17.25" customHeight="1" x14ac:dyDescent="0.4">
      <c r="A86" s="12">
        <v>27</v>
      </c>
      <c r="B86" s="12" t="s">
        <v>50</v>
      </c>
      <c r="C86" s="15">
        <v>15546</v>
      </c>
      <c r="D86" s="15">
        <v>18441</v>
      </c>
      <c r="E86" s="15">
        <v>23382</v>
      </c>
      <c r="F86" s="15">
        <v>26668</v>
      </c>
      <c r="G86" s="15">
        <v>23824</v>
      </c>
      <c r="H86" s="15">
        <v>27816</v>
      </c>
      <c r="I86" s="15">
        <v>17986</v>
      </c>
      <c r="J86" s="15">
        <v>16857</v>
      </c>
      <c r="K86" s="15">
        <v>19160</v>
      </c>
      <c r="L86" s="15">
        <v>19811</v>
      </c>
      <c r="M86" s="15">
        <v>19067</v>
      </c>
      <c r="N86" s="15">
        <v>17975</v>
      </c>
      <c r="O86" s="16">
        <f t="shared" si="5"/>
        <v>246533</v>
      </c>
    </row>
    <row r="87" spans="1:15" s="1" customFormat="1" ht="17.25" customHeight="1" x14ac:dyDescent="0.4">
      <c r="A87" s="12">
        <v>28</v>
      </c>
      <c r="B87" s="12" t="s">
        <v>51</v>
      </c>
      <c r="C87" s="15">
        <v>6071</v>
      </c>
      <c r="D87" s="15">
        <v>6349</v>
      </c>
      <c r="E87" s="15">
        <v>7517</v>
      </c>
      <c r="F87" s="15">
        <v>9561</v>
      </c>
      <c r="G87" s="15">
        <v>7979</v>
      </c>
      <c r="H87" s="15">
        <v>8346</v>
      </c>
      <c r="I87" s="15">
        <v>6519</v>
      </c>
      <c r="J87" s="15">
        <v>7469</v>
      </c>
      <c r="K87" s="15">
        <v>8279</v>
      </c>
      <c r="L87" s="15">
        <v>8732</v>
      </c>
      <c r="M87" s="15">
        <v>8395</v>
      </c>
      <c r="N87" s="15">
        <v>6957</v>
      </c>
      <c r="O87" s="16">
        <f t="shared" si="5"/>
        <v>92174</v>
      </c>
    </row>
    <row r="88" spans="1:15" s="1" customFormat="1" ht="17.25" customHeight="1" x14ac:dyDescent="0.4">
      <c r="A88" s="12">
        <v>29</v>
      </c>
      <c r="B88" s="12" t="s">
        <v>52</v>
      </c>
      <c r="C88" s="15">
        <v>5398</v>
      </c>
      <c r="D88" s="15">
        <v>3622</v>
      </c>
      <c r="E88" s="15">
        <v>3954</v>
      </c>
      <c r="F88" s="15">
        <v>5536</v>
      </c>
      <c r="G88" s="15">
        <v>5345</v>
      </c>
      <c r="H88" s="15">
        <v>5118</v>
      </c>
      <c r="I88" s="15">
        <v>3484</v>
      </c>
      <c r="J88" s="15">
        <v>4634</v>
      </c>
      <c r="K88" s="15">
        <v>7639</v>
      </c>
      <c r="L88" s="15">
        <v>9859</v>
      </c>
      <c r="M88" s="15">
        <v>9996</v>
      </c>
      <c r="N88" s="15">
        <v>6670</v>
      </c>
      <c r="O88" s="16">
        <f t="shared" si="5"/>
        <v>71255</v>
      </c>
    </row>
    <row r="89" spans="1:15" ht="17.25" customHeight="1" x14ac:dyDescent="0.4">
      <c r="B89" s="35" t="s">
        <v>90</v>
      </c>
      <c r="C89" s="6">
        <f t="shared" ref="C89:N89" si="6">SUM(C60:C88)</f>
        <v>196722</v>
      </c>
      <c r="D89" s="6">
        <f t="shared" si="6"/>
        <v>192532</v>
      </c>
      <c r="E89" s="6">
        <f t="shared" si="6"/>
        <v>247792</v>
      </c>
      <c r="F89" s="6">
        <f t="shared" si="6"/>
        <v>343347</v>
      </c>
      <c r="G89" s="6">
        <f t="shared" si="6"/>
        <v>269694</v>
      </c>
      <c r="H89" s="6">
        <f t="shared" si="6"/>
        <v>283030</v>
      </c>
      <c r="I89" s="6">
        <f t="shared" si="6"/>
        <v>207717</v>
      </c>
      <c r="J89" s="6">
        <f t="shared" si="6"/>
        <v>224382</v>
      </c>
      <c r="K89" s="6">
        <f t="shared" si="6"/>
        <v>297737</v>
      </c>
      <c r="L89" s="6">
        <f t="shared" si="6"/>
        <v>330584</v>
      </c>
      <c r="M89" s="6">
        <f t="shared" si="6"/>
        <v>298308</v>
      </c>
      <c r="N89" s="6">
        <f t="shared" si="6"/>
        <v>241387</v>
      </c>
      <c r="O89" s="6">
        <f>SUM(O60:O88)</f>
        <v>3133232</v>
      </c>
    </row>
    <row r="90" spans="1:15" ht="17.25" customHeight="1" x14ac:dyDescent="0.4">
      <c r="A90" s="3">
        <v>1</v>
      </c>
      <c r="B90" s="3" t="s">
        <v>68</v>
      </c>
      <c r="C90" s="22">
        <v>16941</v>
      </c>
      <c r="D90" s="22">
        <v>19808</v>
      </c>
      <c r="E90" s="22">
        <v>23301</v>
      </c>
      <c r="F90" s="22">
        <v>22757</v>
      </c>
      <c r="G90" s="22">
        <v>16609</v>
      </c>
      <c r="H90" s="22">
        <v>24446</v>
      </c>
      <c r="I90" s="22">
        <v>19138</v>
      </c>
      <c r="J90" s="22">
        <v>18315</v>
      </c>
      <c r="K90" s="22">
        <v>18333</v>
      </c>
      <c r="L90" s="22">
        <v>18578</v>
      </c>
      <c r="M90" s="22">
        <v>18466</v>
      </c>
      <c r="N90" s="22">
        <v>17386</v>
      </c>
      <c r="O90" s="22">
        <v>234078</v>
      </c>
    </row>
    <row r="91" spans="1:15" ht="17.25" customHeight="1" x14ac:dyDescent="0.4">
      <c r="B91" s="37" t="s">
        <v>90</v>
      </c>
      <c r="C91" s="6">
        <v>16941</v>
      </c>
      <c r="D91" s="6">
        <v>19808</v>
      </c>
      <c r="E91" s="6">
        <v>23301</v>
      </c>
      <c r="F91" s="6">
        <v>22757</v>
      </c>
      <c r="G91" s="6">
        <v>16609</v>
      </c>
      <c r="H91" s="6">
        <v>24446</v>
      </c>
      <c r="I91" s="6">
        <v>19138</v>
      </c>
      <c r="J91" s="6">
        <v>18315</v>
      </c>
      <c r="K91" s="6">
        <v>18333</v>
      </c>
      <c r="L91" s="6">
        <v>18578</v>
      </c>
      <c r="M91" s="6">
        <v>18466</v>
      </c>
      <c r="N91" s="6">
        <v>17386</v>
      </c>
      <c r="O91" s="6">
        <v>234078</v>
      </c>
    </row>
    <row r="92" spans="1:15" ht="17.25" customHeight="1" x14ac:dyDescent="0.4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4" spans="1:15" ht="17.25" customHeight="1" x14ac:dyDescent="0.4">
      <c r="A94" t="s">
        <v>80</v>
      </c>
      <c r="E94" s="1" t="s">
        <v>93</v>
      </c>
    </row>
    <row r="95" spans="1:15" ht="17.25" customHeight="1" x14ac:dyDescent="0.4">
      <c r="A95" s="44" t="s">
        <v>2</v>
      </c>
      <c r="B95" s="45" t="s">
        <v>3</v>
      </c>
      <c r="C95" s="18" t="s">
        <v>11</v>
      </c>
      <c r="D95" s="18" t="s">
        <v>12</v>
      </c>
      <c r="E95" s="18" t="s">
        <v>13</v>
      </c>
      <c r="F95" s="18" t="s">
        <v>14</v>
      </c>
      <c r="G95" s="18" t="s">
        <v>15</v>
      </c>
      <c r="H95" s="18" t="s">
        <v>16</v>
      </c>
      <c r="I95" s="18" t="s">
        <v>17</v>
      </c>
      <c r="J95" s="18" t="s">
        <v>18</v>
      </c>
      <c r="K95" s="18" t="s">
        <v>19</v>
      </c>
      <c r="L95" s="18" t="s">
        <v>20</v>
      </c>
      <c r="M95" s="18" t="s">
        <v>21</v>
      </c>
      <c r="N95" s="18" t="s">
        <v>22</v>
      </c>
      <c r="O95" s="18" t="s">
        <v>63</v>
      </c>
    </row>
    <row r="96" spans="1:15" ht="17.25" customHeight="1" x14ac:dyDescent="0.4">
      <c r="A96" s="44"/>
      <c r="B96" s="46"/>
      <c r="C96" s="18" t="s">
        <v>23</v>
      </c>
      <c r="D96" s="18" t="s">
        <v>23</v>
      </c>
      <c r="E96" s="18" t="s">
        <v>23</v>
      </c>
      <c r="F96" s="18" t="s">
        <v>23</v>
      </c>
      <c r="G96" s="18" t="s">
        <v>23</v>
      </c>
      <c r="H96" s="18" t="s">
        <v>23</v>
      </c>
      <c r="I96" s="18" t="s">
        <v>23</v>
      </c>
      <c r="J96" s="18" t="s">
        <v>23</v>
      </c>
      <c r="K96" s="18" t="s">
        <v>23</v>
      </c>
      <c r="L96" s="18" t="s">
        <v>23</v>
      </c>
      <c r="M96" s="18" t="s">
        <v>23</v>
      </c>
      <c r="N96" s="18" t="s">
        <v>23</v>
      </c>
      <c r="O96" s="18" t="s">
        <v>23</v>
      </c>
    </row>
    <row r="97" spans="1:15" s="1" customFormat="1" ht="17.25" customHeight="1" x14ac:dyDescent="0.4">
      <c r="A97" s="12">
        <v>1</v>
      </c>
      <c r="B97" s="12" t="s">
        <v>24</v>
      </c>
      <c r="C97" s="2">
        <f t="shared" ref="C97:C126" si="7">ROUNDDOWN(C24*$E$6*0.85+C60*($E$9+$M$6),0)+ROUNDDOWN(C60*$N$6,0)</f>
        <v>-206963</v>
      </c>
      <c r="D97" s="2">
        <f t="shared" ref="D97:D126" si="8">ROUNDDOWN(D24*$E$6*0.85+D60*($E$9+$M$7),0)+ROUNDDOWN(D60*$N$7,0)</f>
        <v>-186576</v>
      </c>
      <c r="E97" s="2">
        <f t="shared" ref="E97:E126" si="9">ROUNDDOWN(E24*$E$6*0.85+E60*($E$9+$M$8),0)+ROUNDDOWN(E60*$N$8,0)</f>
        <v>-218675</v>
      </c>
      <c r="F97" s="2">
        <f t="shared" ref="F97:F126" si="10">ROUNDDOWN(F24*$E$6*0.85+F60*($E$8+$M$9),0)+ROUNDDOWN(F60*$N$9,0)</f>
        <v>-334565</v>
      </c>
      <c r="G97" s="2">
        <f t="shared" ref="G97:G126" si="11">ROUNDDOWN(G24*$E$6*0.85+G60*($E$8+$M$10),0)+ROUNDDOWN(G60*$N$10,0)</f>
        <v>-418218</v>
      </c>
      <c r="H97" s="2">
        <f t="shared" ref="H97:H126" si="12">ROUNDDOWN(H24*$E$6*0.85+H60*($E$8+$M$11),0)+ROUNDDOWN(H60*$N$11,0)</f>
        <v>-297769</v>
      </c>
      <c r="I97" s="2">
        <f t="shared" ref="I97:I126" si="13">ROUNDDOWN(I24*$E$6*0.85+I60*($E$9+$M$12),0)+ROUNDDOWN(I60*$N$12,0)</f>
        <v>-195006</v>
      </c>
      <c r="J97" s="2">
        <f t="shared" ref="J97:J126" si="14">ROUNDDOWN(J24*$E$6*0.85+J60*($E$9+$M$13),0)+ROUNDDOWN(J60*$N$13,0)</f>
        <v>-218828</v>
      </c>
      <c r="K97" s="2">
        <f t="shared" ref="K97:K126" si="15">ROUNDDOWN(K24*$E$6*0.85+K60*($E$9+$M$14),0)+ROUNDDOWN(K60*$N$14,0)</f>
        <v>-370229</v>
      </c>
      <c r="L97" s="2">
        <f t="shared" ref="L97:L126" si="16">ROUNDDOWN(L24*$E$6*0.85+L60*($E$9+$M$15),0)+ROUNDDOWN(L60*$N$15,0)</f>
        <v>-414959</v>
      </c>
      <c r="M97" s="2">
        <f t="shared" ref="M97:M126" si="17">ROUNDDOWN(M24*$E$6*0.85+M60*($E$9+$M$16),0)+ROUNDDOWN(M60*$N$16,0)</f>
        <v>-361386</v>
      </c>
      <c r="N97" s="2">
        <f t="shared" ref="N97:N126" si="18">ROUNDDOWN(N24*$E$6*0.85+N60*($E$9+$M$17),0)+ROUNDDOWN(N60*$N$17,0)</f>
        <v>-293171</v>
      </c>
      <c r="O97" s="2">
        <f t="shared" ref="O97:O128" si="19">SUM(C97:N97)</f>
        <v>-3516345</v>
      </c>
    </row>
    <row r="98" spans="1:15" s="1" customFormat="1" ht="17.25" customHeight="1" x14ac:dyDescent="0.4">
      <c r="A98" s="12">
        <v>2</v>
      </c>
      <c r="B98" s="12" t="s">
        <v>25</v>
      </c>
      <c r="C98" s="2">
        <f t="shared" si="7"/>
        <v>-59004</v>
      </c>
      <c r="D98" s="2">
        <f t="shared" si="8"/>
        <v>-50329</v>
      </c>
      <c r="E98" s="2">
        <f t="shared" si="9"/>
        <v>-53657</v>
      </c>
      <c r="F98" s="2">
        <f t="shared" si="10"/>
        <v>-67151</v>
      </c>
      <c r="G98" s="2">
        <f t="shared" si="11"/>
        <v>-84617</v>
      </c>
      <c r="H98" s="2">
        <f t="shared" si="12"/>
        <v>-61988</v>
      </c>
      <c r="I98" s="2">
        <f t="shared" si="13"/>
        <v>-50536</v>
      </c>
      <c r="J98" s="2">
        <f t="shared" si="14"/>
        <v>-58354</v>
      </c>
      <c r="K98" s="2">
        <f t="shared" si="15"/>
        <v>-74221</v>
      </c>
      <c r="L98" s="2">
        <f t="shared" si="16"/>
        <v>-82528</v>
      </c>
      <c r="M98" s="2">
        <f t="shared" si="17"/>
        <v>-77808</v>
      </c>
      <c r="N98" s="2">
        <f t="shared" si="18"/>
        <v>-70647</v>
      </c>
      <c r="O98" s="2">
        <f t="shared" si="19"/>
        <v>-790840</v>
      </c>
    </row>
    <row r="99" spans="1:15" s="1" customFormat="1" ht="17.25" customHeight="1" x14ac:dyDescent="0.4">
      <c r="A99" s="12">
        <v>3</v>
      </c>
      <c r="B99" s="12" t="s">
        <v>26</v>
      </c>
      <c r="C99" s="2">
        <f t="shared" si="7"/>
        <v>-47552</v>
      </c>
      <c r="D99" s="2">
        <f t="shared" si="8"/>
        <v>-39237</v>
      </c>
      <c r="E99" s="2">
        <f t="shared" si="9"/>
        <v>-40147</v>
      </c>
      <c r="F99" s="2">
        <f t="shared" si="10"/>
        <v>-55309</v>
      </c>
      <c r="G99" s="2">
        <f t="shared" si="11"/>
        <v>-68934</v>
      </c>
      <c r="H99" s="2">
        <f t="shared" si="12"/>
        <v>-47216</v>
      </c>
      <c r="I99" s="2">
        <f t="shared" si="13"/>
        <v>-46558</v>
      </c>
      <c r="J99" s="2">
        <f t="shared" si="14"/>
        <v>-54238</v>
      </c>
      <c r="K99" s="2">
        <f t="shared" si="15"/>
        <v>-77150</v>
      </c>
      <c r="L99" s="2">
        <f t="shared" si="16"/>
        <v>-83469</v>
      </c>
      <c r="M99" s="2">
        <f t="shared" si="17"/>
        <v>-74151</v>
      </c>
      <c r="N99" s="2">
        <f t="shared" si="18"/>
        <v>-68292</v>
      </c>
      <c r="O99" s="2">
        <f t="shared" si="19"/>
        <v>-702253</v>
      </c>
    </row>
    <row r="100" spans="1:15" s="1" customFormat="1" ht="17.25" customHeight="1" x14ac:dyDescent="0.4">
      <c r="A100" s="12">
        <v>4</v>
      </c>
      <c r="B100" s="12" t="s">
        <v>27</v>
      </c>
      <c r="C100" s="2">
        <f t="shared" si="7"/>
        <v>-37171</v>
      </c>
      <c r="D100" s="2">
        <f t="shared" si="8"/>
        <v>-31487</v>
      </c>
      <c r="E100" s="2">
        <f t="shared" si="9"/>
        <v>-31357</v>
      </c>
      <c r="F100" s="2">
        <f t="shared" si="10"/>
        <v>-43903</v>
      </c>
      <c r="G100" s="2">
        <f t="shared" si="11"/>
        <v>-57497</v>
      </c>
      <c r="H100" s="2">
        <f t="shared" si="12"/>
        <v>-36292</v>
      </c>
      <c r="I100" s="2">
        <f t="shared" si="13"/>
        <v>-32344</v>
      </c>
      <c r="J100" s="2">
        <f t="shared" si="14"/>
        <v>-37982</v>
      </c>
      <c r="K100" s="2">
        <f t="shared" si="15"/>
        <v>-60366</v>
      </c>
      <c r="L100" s="2">
        <f t="shared" si="16"/>
        <v>-63258</v>
      </c>
      <c r="M100" s="2">
        <f t="shared" si="17"/>
        <v>-57842</v>
      </c>
      <c r="N100" s="2">
        <f t="shared" si="18"/>
        <v>-47652</v>
      </c>
      <c r="O100" s="2">
        <f t="shared" si="19"/>
        <v>-537151</v>
      </c>
    </row>
    <row r="101" spans="1:15" s="1" customFormat="1" ht="17.25" customHeight="1" x14ac:dyDescent="0.4">
      <c r="A101" s="12">
        <v>5</v>
      </c>
      <c r="B101" s="12" t="s">
        <v>28</v>
      </c>
      <c r="C101" s="2">
        <f t="shared" si="7"/>
        <v>-97530</v>
      </c>
      <c r="D101" s="2">
        <f t="shared" si="8"/>
        <v>-97744</v>
      </c>
      <c r="E101" s="2">
        <f t="shared" si="9"/>
        <v>-120235</v>
      </c>
      <c r="F101" s="2">
        <f t="shared" si="10"/>
        <v>-136384</v>
      </c>
      <c r="G101" s="2">
        <f t="shared" si="11"/>
        <v>-93108</v>
      </c>
      <c r="H101" s="2">
        <f t="shared" si="12"/>
        <v>-110627</v>
      </c>
      <c r="I101" s="2">
        <f t="shared" si="13"/>
        <v>-102105</v>
      </c>
      <c r="J101" s="2">
        <f t="shared" si="14"/>
        <v>-108332</v>
      </c>
      <c r="K101" s="2">
        <f t="shared" si="15"/>
        <v>-121046</v>
      </c>
      <c r="L101" s="2">
        <f t="shared" si="16"/>
        <v>-117214</v>
      </c>
      <c r="M101" s="2">
        <f t="shared" si="17"/>
        <v>-116181</v>
      </c>
      <c r="N101" s="2">
        <f t="shared" si="18"/>
        <v>-112998</v>
      </c>
      <c r="O101" s="2">
        <f t="shared" si="19"/>
        <v>-1333504</v>
      </c>
    </row>
    <row r="102" spans="1:15" s="1" customFormat="1" ht="17.25" customHeight="1" x14ac:dyDescent="0.4">
      <c r="A102" s="12">
        <v>6</v>
      </c>
      <c r="B102" s="12" t="s">
        <v>29</v>
      </c>
      <c r="C102" s="2">
        <f t="shared" si="7"/>
        <v>-49488</v>
      </c>
      <c r="D102" s="2">
        <f t="shared" si="8"/>
        <v>-48960</v>
      </c>
      <c r="E102" s="2">
        <f t="shared" si="9"/>
        <v>-87838</v>
      </c>
      <c r="F102" s="2">
        <f t="shared" si="10"/>
        <v>-113977</v>
      </c>
      <c r="G102" s="2">
        <f t="shared" si="11"/>
        <v>-63258</v>
      </c>
      <c r="H102" s="2">
        <f t="shared" si="12"/>
        <v>-89062</v>
      </c>
      <c r="I102" s="2">
        <f t="shared" si="13"/>
        <v>-56809</v>
      </c>
      <c r="J102" s="2">
        <f t="shared" si="14"/>
        <v>-66563</v>
      </c>
      <c r="K102" s="2">
        <f t="shared" si="15"/>
        <v>-64696</v>
      </c>
      <c r="L102" s="2">
        <f t="shared" si="16"/>
        <v>-70035</v>
      </c>
      <c r="M102" s="2">
        <f t="shared" si="17"/>
        <v>-64413</v>
      </c>
      <c r="N102" s="2">
        <f t="shared" si="18"/>
        <v>-56556</v>
      </c>
      <c r="O102" s="2">
        <f t="shared" si="19"/>
        <v>-831655</v>
      </c>
    </row>
    <row r="103" spans="1:15" s="1" customFormat="1" ht="17.25" customHeight="1" x14ac:dyDescent="0.4">
      <c r="A103" s="12">
        <v>7</v>
      </c>
      <c r="B103" s="12" t="s">
        <v>30</v>
      </c>
      <c r="C103" s="2">
        <f t="shared" si="7"/>
        <v>-42518</v>
      </c>
      <c r="D103" s="2">
        <f t="shared" si="8"/>
        <v>-40820</v>
      </c>
      <c r="E103" s="2">
        <f t="shared" si="9"/>
        <v>-66647</v>
      </c>
      <c r="F103" s="2">
        <f t="shared" si="10"/>
        <v>-96451</v>
      </c>
      <c r="G103" s="2">
        <f t="shared" si="11"/>
        <v>-53037</v>
      </c>
      <c r="H103" s="2">
        <f t="shared" si="12"/>
        <v>-70686</v>
      </c>
      <c r="I103" s="2">
        <f t="shared" si="13"/>
        <v>-47912</v>
      </c>
      <c r="J103" s="2">
        <f t="shared" si="14"/>
        <v>-51545</v>
      </c>
      <c r="K103" s="2">
        <f t="shared" si="15"/>
        <v>-66983</v>
      </c>
      <c r="L103" s="2">
        <f t="shared" si="16"/>
        <v>-67473</v>
      </c>
      <c r="M103" s="2">
        <f t="shared" si="17"/>
        <v>-67817</v>
      </c>
      <c r="N103" s="2">
        <f t="shared" si="18"/>
        <v>-49633</v>
      </c>
      <c r="O103" s="2">
        <f t="shared" si="19"/>
        <v>-721522</v>
      </c>
    </row>
    <row r="104" spans="1:15" s="1" customFormat="1" ht="17.25" customHeight="1" x14ac:dyDescent="0.4">
      <c r="A104" s="12">
        <v>8</v>
      </c>
      <c r="B104" s="12" t="s">
        <v>31</v>
      </c>
      <c r="C104" s="2">
        <f t="shared" si="7"/>
        <v>-28259</v>
      </c>
      <c r="D104" s="2">
        <f t="shared" si="8"/>
        <v>-28037</v>
      </c>
      <c r="E104" s="2">
        <f t="shared" si="9"/>
        <v>-40920</v>
      </c>
      <c r="F104" s="2">
        <f t="shared" si="10"/>
        <v>-75964</v>
      </c>
      <c r="G104" s="2">
        <f t="shared" si="11"/>
        <v>-48478</v>
      </c>
      <c r="H104" s="2">
        <f t="shared" si="12"/>
        <v>-47085</v>
      </c>
      <c r="I104" s="2">
        <f t="shared" si="13"/>
        <v>-30470</v>
      </c>
      <c r="J104" s="2">
        <f t="shared" si="14"/>
        <v>-31281</v>
      </c>
      <c r="K104" s="2">
        <f t="shared" si="15"/>
        <v>-54269</v>
      </c>
      <c r="L104" s="2">
        <f t="shared" si="16"/>
        <v>-61353</v>
      </c>
      <c r="M104" s="2">
        <f t="shared" si="17"/>
        <v>-48287</v>
      </c>
      <c r="N104" s="2">
        <f t="shared" si="18"/>
        <v>-34180</v>
      </c>
      <c r="O104" s="2">
        <f t="shared" si="19"/>
        <v>-528583</v>
      </c>
    </row>
    <row r="105" spans="1:15" s="1" customFormat="1" ht="17.25" customHeight="1" x14ac:dyDescent="0.4">
      <c r="A105" s="12">
        <v>9</v>
      </c>
      <c r="B105" s="12" t="s">
        <v>32</v>
      </c>
      <c r="C105" s="2">
        <f t="shared" si="7"/>
        <v>-38449</v>
      </c>
      <c r="D105" s="2">
        <f t="shared" si="8"/>
        <v>-37179</v>
      </c>
      <c r="E105" s="2">
        <f t="shared" si="9"/>
        <v>-51966</v>
      </c>
      <c r="F105" s="2">
        <f t="shared" si="10"/>
        <v>-72385</v>
      </c>
      <c r="G105" s="2">
        <f t="shared" si="11"/>
        <v>-25964</v>
      </c>
      <c r="H105" s="2">
        <f t="shared" si="12"/>
        <v>-39596</v>
      </c>
      <c r="I105" s="2">
        <f t="shared" si="13"/>
        <v>-38036</v>
      </c>
      <c r="J105" s="2">
        <f t="shared" si="14"/>
        <v>-44707</v>
      </c>
      <c r="K105" s="2">
        <f t="shared" si="15"/>
        <v>-44990</v>
      </c>
      <c r="L105" s="2">
        <f t="shared" si="16"/>
        <v>-46611</v>
      </c>
      <c r="M105" s="2">
        <f t="shared" si="17"/>
        <v>-49741</v>
      </c>
      <c r="N105" s="2">
        <f t="shared" si="18"/>
        <v>-46244</v>
      </c>
      <c r="O105" s="2">
        <f t="shared" si="19"/>
        <v>-535868</v>
      </c>
    </row>
    <row r="106" spans="1:15" s="1" customFormat="1" ht="17.25" customHeight="1" x14ac:dyDescent="0.4">
      <c r="A106" s="12">
        <v>10</v>
      </c>
      <c r="B106" s="12" t="s">
        <v>33</v>
      </c>
      <c r="C106" s="2">
        <f t="shared" si="7"/>
        <v>-38311</v>
      </c>
      <c r="D106" s="2">
        <f t="shared" si="8"/>
        <v>-33132</v>
      </c>
      <c r="E106" s="2">
        <f t="shared" si="9"/>
        <v>-45013</v>
      </c>
      <c r="F106" s="2">
        <f t="shared" si="10"/>
        <v>-89245</v>
      </c>
      <c r="G106" s="2">
        <f t="shared" si="11"/>
        <v>-48432</v>
      </c>
      <c r="H106" s="2">
        <f t="shared" si="12"/>
        <v>-69852</v>
      </c>
      <c r="I106" s="2">
        <f t="shared" si="13"/>
        <v>-56763</v>
      </c>
      <c r="J106" s="2">
        <f t="shared" si="14"/>
        <v>-68705</v>
      </c>
      <c r="K106" s="2">
        <f t="shared" si="15"/>
        <v>-129499</v>
      </c>
      <c r="L106" s="2">
        <f t="shared" si="16"/>
        <v>-165224</v>
      </c>
      <c r="M106" s="2">
        <f t="shared" si="17"/>
        <v>-146796</v>
      </c>
      <c r="N106" s="2">
        <f t="shared" si="18"/>
        <v>-87776</v>
      </c>
      <c r="O106" s="2">
        <f t="shared" si="19"/>
        <v>-978748</v>
      </c>
    </row>
    <row r="107" spans="1:15" s="1" customFormat="1" ht="17.25" customHeight="1" x14ac:dyDescent="0.4">
      <c r="A107" s="12">
        <v>11</v>
      </c>
      <c r="B107" s="12" t="s">
        <v>34</v>
      </c>
      <c r="C107" s="2">
        <f t="shared" si="7"/>
        <v>-17977</v>
      </c>
      <c r="D107" s="2">
        <f t="shared" si="8"/>
        <v>-17549</v>
      </c>
      <c r="E107" s="2">
        <f t="shared" si="9"/>
        <v>-30172</v>
      </c>
      <c r="F107" s="2">
        <f t="shared" si="10"/>
        <v>-54766</v>
      </c>
      <c r="G107" s="2">
        <f t="shared" si="11"/>
        <v>-30539</v>
      </c>
      <c r="H107" s="2">
        <f t="shared" si="12"/>
        <v>-22911</v>
      </c>
      <c r="I107" s="2">
        <f t="shared" si="13"/>
        <v>-19201</v>
      </c>
      <c r="J107" s="2">
        <f t="shared" si="14"/>
        <v>-17756</v>
      </c>
      <c r="K107" s="2">
        <f t="shared" si="15"/>
        <v>-17847</v>
      </c>
      <c r="L107" s="2">
        <f t="shared" si="16"/>
        <v>-17243</v>
      </c>
      <c r="M107" s="2">
        <f t="shared" si="17"/>
        <v>-16791</v>
      </c>
      <c r="N107" s="2">
        <f t="shared" si="18"/>
        <v>-17450</v>
      </c>
      <c r="O107" s="2">
        <f t="shared" si="19"/>
        <v>-280202</v>
      </c>
    </row>
    <row r="108" spans="1:15" s="1" customFormat="1" ht="17.25" customHeight="1" x14ac:dyDescent="0.4">
      <c r="A108" s="12">
        <v>12</v>
      </c>
      <c r="B108" s="12" t="s">
        <v>35</v>
      </c>
      <c r="C108" s="2">
        <f t="shared" si="7"/>
        <v>-27983</v>
      </c>
      <c r="D108" s="2">
        <f t="shared" si="8"/>
        <v>-26201</v>
      </c>
      <c r="E108" s="2">
        <f t="shared" si="9"/>
        <v>-48532</v>
      </c>
      <c r="F108" s="2">
        <f t="shared" si="10"/>
        <v>-72139</v>
      </c>
      <c r="G108" s="2">
        <f t="shared" si="11"/>
        <v>-34433</v>
      </c>
      <c r="H108" s="2">
        <f t="shared" si="12"/>
        <v>-40369</v>
      </c>
      <c r="I108" s="2">
        <f t="shared" si="13"/>
        <v>-29743</v>
      </c>
      <c r="J108" s="2">
        <f t="shared" si="14"/>
        <v>-31449</v>
      </c>
      <c r="K108" s="2">
        <f t="shared" si="15"/>
        <v>-33468</v>
      </c>
      <c r="L108" s="2">
        <f t="shared" si="16"/>
        <v>-35840</v>
      </c>
      <c r="M108" s="2">
        <f t="shared" si="17"/>
        <v>-33676</v>
      </c>
      <c r="N108" s="2">
        <f t="shared" si="18"/>
        <v>-33331</v>
      </c>
      <c r="O108" s="2">
        <f t="shared" si="19"/>
        <v>-447164</v>
      </c>
    </row>
    <row r="109" spans="1:15" s="1" customFormat="1" ht="17.25" customHeight="1" x14ac:dyDescent="0.4">
      <c r="A109" s="12">
        <v>13</v>
      </c>
      <c r="B109" s="12" t="s">
        <v>36</v>
      </c>
      <c r="C109" s="2">
        <f t="shared" si="7"/>
        <v>-87669</v>
      </c>
      <c r="D109" s="2">
        <f t="shared" si="8"/>
        <v>-97407</v>
      </c>
      <c r="E109" s="2">
        <f t="shared" si="9"/>
        <v>-130723</v>
      </c>
      <c r="F109" s="2">
        <f t="shared" si="10"/>
        <v>-145748</v>
      </c>
      <c r="G109" s="2">
        <f t="shared" si="11"/>
        <v>-109112</v>
      </c>
      <c r="H109" s="2">
        <f t="shared" si="12"/>
        <v>-153184</v>
      </c>
      <c r="I109" s="2">
        <f t="shared" si="13"/>
        <v>-105830</v>
      </c>
      <c r="J109" s="2">
        <f t="shared" si="14"/>
        <v>-97171</v>
      </c>
      <c r="K109" s="2">
        <f t="shared" si="15"/>
        <v>-96168</v>
      </c>
      <c r="L109" s="2">
        <f t="shared" si="16"/>
        <v>-99603</v>
      </c>
      <c r="M109" s="2">
        <f t="shared" si="17"/>
        <v>-95089</v>
      </c>
      <c r="N109" s="2">
        <f t="shared" si="18"/>
        <v>-91984</v>
      </c>
      <c r="O109" s="2">
        <f t="shared" si="19"/>
        <v>-1309688</v>
      </c>
    </row>
    <row r="110" spans="1:15" s="1" customFormat="1" ht="17.25" customHeight="1" x14ac:dyDescent="0.4">
      <c r="A110" s="12">
        <v>14</v>
      </c>
      <c r="B110" s="12" t="s">
        <v>37</v>
      </c>
      <c r="C110" s="2">
        <f t="shared" si="7"/>
        <v>-12309</v>
      </c>
      <c r="D110" s="2">
        <f t="shared" si="8"/>
        <v>-12715</v>
      </c>
      <c r="E110" s="2">
        <f t="shared" si="9"/>
        <v>-15063</v>
      </c>
      <c r="F110" s="2">
        <f t="shared" si="10"/>
        <v>-22070</v>
      </c>
      <c r="G110" s="2">
        <f t="shared" si="11"/>
        <v>-17059</v>
      </c>
      <c r="H110" s="2">
        <f t="shared" si="12"/>
        <v>-22093</v>
      </c>
      <c r="I110" s="2">
        <f t="shared" si="13"/>
        <v>-13939</v>
      </c>
      <c r="J110" s="2">
        <f t="shared" si="14"/>
        <v>-14030</v>
      </c>
      <c r="K110" s="2">
        <f t="shared" si="15"/>
        <v>-38725</v>
      </c>
      <c r="L110" s="2">
        <f t="shared" si="16"/>
        <v>-71068</v>
      </c>
      <c r="M110" s="2">
        <f t="shared" si="17"/>
        <v>-40499</v>
      </c>
      <c r="N110" s="2">
        <f t="shared" si="18"/>
        <v>-14833</v>
      </c>
      <c r="O110" s="2">
        <f t="shared" si="19"/>
        <v>-294403</v>
      </c>
    </row>
    <row r="111" spans="1:15" s="1" customFormat="1" ht="17.25" customHeight="1" x14ac:dyDescent="0.4">
      <c r="A111" s="12">
        <v>15</v>
      </c>
      <c r="B111" s="12" t="s">
        <v>38</v>
      </c>
      <c r="C111" s="2">
        <f t="shared" si="7"/>
        <v>-36957</v>
      </c>
      <c r="D111" s="2">
        <f t="shared" si="8"/>
        <v>-36284</v>
      </c>
      <c r="E111" s="2">
        <f t="shared" si="9"/>
        <v>-63334</v>
      </c>
      <c r="F111" s="2">
        <f t="shared" si="10"/>
        <v>-88832</v>
      </c>
      <c r="G111" s="2">
        <f t="shared" si="11"/>
        <v>-48203</v>
      </c>
      <c r="H111" s="2">
        <f t="shared" si="12"/>
        <v>-54858</v>
      </c>
      <c r="I111" s="2">
        <f t="shared" si="13"/>
        <v>-43735</v>
      </c>
      <c r="J111" s="2">
        <f t="shared" si="14"/>
        <v>-48883</v>
      </c>
      <c r="K111" s="2">
        <f t="shared" si="15"/>
        <v>-49932</v>
      </c>
      <c r="L111" s="2">
        <f t="shared" si="16"/>
        <v>-50451</v>
      </c>
      <c r="M111" s="2">
        <f t="shared" si="17"/>
        <v>-49189</v>
      </c>
      <c r="N111" s="2">
        <f t="shared" si="18"/>
        <v>-48761</v>
      </c>
      <c r="O111" s="2">
        <f t="shared" si="19"/>
        <v>-619419</v>
      </c>
    </row>
    <row r="112" spans="1:15" s="1" customFormat="1" ht="17.25" customHeight="1" x14ac:dyDescent="0.4">
      <c r="A112" s="12">
        <v>16</v>
      </c>
      <c r="B112" s="12" t="s">
        <v>39</v>
      </c>
      <c r="C112" s="2">
        <f t="shared" si="7"/>
        <v>-23578</v>
      </c>
      <c r="D112" s="2">
        <f t="shared" si="8"/>
        <v>-20601</v>
      </c>
      <c r="E112" s="2">
        <f t="shared" si="9"/>
        <v>-35779</v>
      </c>
      <c r="F112" s="2">
        <f t="shared" si="10"/>
        <v>-63671</v>
      </c>
      <c r="G112" s="2">
        <f t="shared" si="11"/>
        <v>-32184</v>
      </c>
      <c r="H112" s="2">
        <f t="shared" si="12"/>
        <v>-35021</v>
      </c>
      <c r="I112" s="2">
        <f t="shared" si="13"/>
        <v>-26721</v>
      </c>
      <c r="J112" s="2">
        <f t="shared" si="14"/>
        <v>-27073</v>
      </c>
      <c r="K112" s="2">
        <f t="shared" si="15"/>
        <v>-25535</v>
      </c>
      <c r="L112" s="2">
        <f t="shared" si="16"/>
        <v>-24411</v>
      </c>
      <c r="M112" s="2">
        <f t="shared" si="17"/>
        <v>-25796</v>
      </c>
      <c r="N112" s="2">
        <f t="shared" si="18"/>
        <v>-27632</v>
      </c>
      <c r="O112" s="2">
        <f t="shared" si="19"/>
        <v>-368002</v>
      </c>
    </row>
    <row r="113" spans="1:15" s="1" customFormat="1" ht="17.25" customHeight="1" x14ac:dyDescent="0.4">
      <c r="A113" s="12">
        <v>17</v>
      </c>
      <c r="B113" s="12" t="s">
        <v>40</v>
      </c>
      <c r="C113" s="2">
        <f t="shared" si="7"/>
        <v>-25146</v>
      </c>
      <c r="D113" s="2">
        <f t="shared" si="8"/>
        <v>-23516</v>
      </c>
      <c r="E113" s="2">
        <f t="shared" si="9"/>
        <v>-47032</v>
      </c>
      <c r="F113" s="2">
        <f t="shared" si="10"/>
        <v>-64795</v>
      </c>
      <c r="G113" s="2">
        <f t="shared" si="11"/>
        <v>-33736</v>
      </c>
      <c r="H113" s="2">
        <f t="shared" si="12"/>
        <v>-40621</v>
      </c>
      <c r="I113" s="2">
        <f t="shared" si="13"/>
        <v>-24097</v>
      </c>
      <c r="J113" s="2">
        <f t="shared" si="14"/>
        <v>-28756</v>
      </c>
      <c r="K113" s="2">
        <f t="shared" si="15"/>
        <v>-28083</v>
      </c>
      <c r="L113" s="2">
        <f t="shared" si="16"/>
        <v>-26186</v>
      </c>
      <c r="M113" s="2">
        <f t="shared" si="17"/>
        <v>-28634</v>
      </c>
      <c r="N113" s="2">
        <f t="shared" si="18"/>
        <v>-28772</v>
      </c>
      <c r="O113" s="2">
        <f t="shared" si="19"/>
        <v>-399374</v>
      </c>
    </row>
    <row r="114" spans="1:15" s="1" customFormat="1" ht="17.25" customHeight="1" x14ac:dyDescent="0.4">
      <c r="A114" s="12">
        <v>18</v>
      </c>
      <c r="B114" s="12" t="s">
        <v>41</v>
      </c>
      <c r="C114" s="2">
        <f t="shared" si="7"/>
        <v>-54353</v>
      </c>
      <c r="D114" s="2">
        <f t="shared" si="8"/>
        <v>-56105</v>
      </c>
      <c r="E114" s="2">
        <f t="shared" si="9"/>
        <v>-70281</v>
      </c>
      <c r="F114" s="2">
        <f t="shared" si="10"/>
        <v>-90729</v>
      </c>
      <c r="G114" s="2">
        <f t="shared" si="11"/>
        <v>-62110</v>
      </c>
      <c r="H114" s="2">
        <f t="shared" si="12"/>
        <v>-89566</v>
      </c>
      <c r="I114" s="2">
        <f t="shared" si="13"/>
        <v>-54261</v>
      </c>
      <c r="J114" s="2">
        <f t="shared" si="14"/>
        <v>-71918</v>
      </c>
      <c r="K114" s="2">
        <f t="shared" si="15"/>
        <v>-98876</v>
      </c>
      <c r="L114" s="2">
        <f t="shared" si="16"/>
        <v>-121207</v>
      </c>
      <c r="M114" s="2">
        <f t="shared" si="17"/>
        <v>-99358</v>
      </c>
      <c r="N114" s="2">
        <f t="shared" si="18"/>
        <v>-66410</v>
      </c>
      <c r="O114" s="2">
        <f t="shared" si="19"/>
        <v>-935174</v>
      </c>
    </row>
    <row r="115" spans="1:15" s="1" customFormat="1" ht="17.25" customHeight="1" x14ac:dyDescent="0.4">
      <c r="A115" s="12">
        <v>19</v>
      </c>
      <c r="B115" s="12" t="s">
        <v>42</v>
      </c>
      <c r="C115" s="2">
        <f t="shared" si="7"/>
        <v>-68926</v>
      </c>
      <c r="D115" s="2">
        <f t="shared" si="8"/>
        <v>-65966</v>
      </c>
      <c r="E115" s="2">
        <f t="shared" si="9"/>
        <v>-84472</v>
      </c>
      <c r="F115" s="2">
        <f t="shared" si="10"/>
        <v>-97622</v>
      </c>
      <c r="G115" s="2">
        <f t="shared" si="11"/>
        <v>-69255</v>
      </c>
      <c r="H115" s="2">
        <f t="shared" si="12"/>
        <v>-65507</v>
      </c>
      <c r="I115" s="2">
        <f t="shared" si="13"/>
        <v>-72691</v>
      </c>
      <c r="J115" s="2">
        <f t="shared" si="14"/>
        <v>-74733</v>
      </c>
      <c r="K115" s="2">
        <f t="shared" si="15"/>
        <v>-91455</v>
      </c>
      <c r="L115" s="2">
        <f t="shared" si="16"/>
        <v>-95824</v>
      </c>
      <c r="M115" s="2">
        <f t="shared" si="17"/>
        <v>-97515</v>
      </c>
      <c r="N115" s="2">
        <f t="shared" si="18"/>
        <v>-89015</v>
      </c>
      <c r="O115" s="2">
        <f t="shared" si="19"/>
        <v>-972981</v>
      </c>
    </row>
    <row r="116" spans="1:15" s="1" customFormat="1" ht="17.25" customHeight="1" x14ac:dyDescent="0.4">
      <c r="A116" s="12">
        <v>20</v>
      </c>
      <c r="B116" s="12" t="s">
        <v>43</v>
      </c>
      <c r="C116" s="2">
        <f t="shared" si="7"/>
        <v>-45028</v>
      </c>
      <c r="D116" s="2">
        <f t="shared" si="8"/>
        <v>-40040</v>
      </c>
      <c r="E116" s="2">
        <f t="shared" si="9"/>
        <v>-43337</v>
      </c>
      <c r="F116" s="2">
        <f t="shared" si="10"/>
        <v>-48103</v>
      </c>
      <c r="G116" s="2">
        <f t="shared" si="11"/>
        <v>-39566</v>
      </c>
      <c r="H116" s="2">
        <f t="shared" si="12"/>
        <v>-50092</v>
      </c>
      <c r="I116" s="2">
        <f t="shared" si="13"/>
        <v>-46298</v>
      </c>
      <c r="J116" s="2">
        <f t="shared" si="14"/>
        <v>-58507</v>
      </c>
      <c r="K116" s="2">
        <f t="shared" si="15"/>
        <v>-59081</v>
      </c>
      <c r="L116" s="2">
        <f t="shared" si="16"/>
        <v>-59784</v>
      </c>
      <c r="M116" s="2">
        <f t="shared" si="17"/>
        <v>-53083</v>
      </c>
      <c r="N116" s="2">
        <f t="shared" si="18"/>
        <v>-45296</v>
      </c>
      <c r="O116" s="2">
        <f t="shared" si="19"/>
        <v>-588215</v>
      </c>
    </row>
    <row r="117" spans="1:15" s="1" customFormat="1" ht="17.25" customHeight="1" x14ac:dyDescent="0.4">
      <c r="A117" s="12">
        <v>21</v>
      </c>
      <c r="B117" s="12" t="s">
        <v>44</v>
      </c>
      <c r="C117" s="2">
        <f t="shared" si="7"/>
        <v>-99985</v>
      </c>
      <c r="D117" s="2">
        <f t="shared" si="8"/>
        <v>-109280</v>
      </c>
      <c r="E117" s="2">
        <f t="shared" si="9"/>
        <v>-130807</v>
      </c>
      <c r="F117" s="2">
        <f t="shared" si="10"/>
        <v>-221575</v>
      </c>
      <c r="G117" s="2">
        <f t="shared" si="11"/>
        <v>-130034</v>
      </c>
      <c r="H117" s="2">
        <f t="shared" si="12"/>
        <v>-142803</v>
      </c>
      <c r="I117" s="2">
        <f t="shared" si="13"/>
        <v>-113901</v>
      </c>
      <c r="J117" s="2">
        <f t="shared" si="14"/>
        <v>-115821</v>
      </c>
      <c r="K117" s="2">
        <f t="shared" si="15"/>
        <v>-160528</v>
      </c>
      <c r="L117" s="2">
        <f t="shared" si="16"/>
        <v>-178436</v>
      </c>
      <c r="M117" s="2">
        <f t="shared" si="17"/>
        <v>-164146</v>
      </c>
      <c r="N117" s="2">
        <f t="shared" si="18"/>
        <v>-116747</v>
      </c>
      <c r="O117" s="2">
        <f t="shared" si="19"/>
        <v>-1684063</v>
      </c>
    </row>
    <row r="118" spans="1:15" s="1" customFormat="1" ht="17.25" customHeight="1" x14ac:dyDescent="0.4">
      <c r="A118" s="12">
        <v>22</v>
      </c>
      <c r="B118" s="12" t="s">
        <v>45</v>
      </c>
      <c r="C118" s="2">
        <f t="shared" si="7"/>
        <v>-38464</v>
      </c>
      <c r="D118" s="2">
        <f t="shared" si="8"/>
        <v>-40384</v>
      </c>
      <c r="E118" s="2">
        <f t="shared" si="9"/>
        <v>-44041</v>
      </c>
      <c r="F118" s="2">
        <f t="shared" si="10"/>
        <v>-65292</v>
      </c>
      <c r="G118" s="2">
        <f t="shared" si="11"/>
        <v>-53183</v>
      </c>
      <c r="H118" s="2">
        <f t="shared" si="12"/>
        <v>-68713</v>
      </c>
      <c r="I118" s="2">
        <f t="shared" si="13"/>
        <v>-42274</v>
      </c>
      <c r="J118" s="2">
        <f t="shared" si="14"/>
        <v>-42106</v>
      </c>
      <c r="K118" s="2">
        <f t="shared" si="15"/>
        <v>-54460</v>
      </c>
      <c r="L118" s="2">
        <f t="shared" si="16"/>
        <v>-75712</v>
      </c>
      <c r="M118" s="2">
        <f t="shared" si="17"/>
        <v>-61751</v>
      </c>
      <c r="N118" s="2">
        <f t="shared" si="18"/>
        <v>-38923</v>
      </c>
      <c r="O118" s="2">
        <f t="shared" si="19"/>
        <v>-625303</v>
      </c>
    </row>
    <row r="119" spans="1:15" s="1" customFormat="1" ht="17.25" customHeight="1" x14ac:dyDescent="0.4">
      <c r="A119" s="12">
        <v>23</v>
      </c>
      <c r="B119" s="12" t="s">
        <v>46</v>
      </c>
      <c r="C119" s="2">
        <f t="shared" si="7"/>
        <v>-21840</v>
      </c>
      <c r="D119" s="2">
        <f t="shared" si="8"/>
        <v>-22896</v>
      </c>
      <c r="E119" s="2">
        <f t="shared" si="9"/>
        <v>-25620</v>
      </c>
      <c r="F119" s="2">
        <f t="shared" si="10"/>
        <v>-37829</v>
      </c>
      <c r="G119" s="2">
        <f t="shared" si="11"/>
        <v>-39184</v>
      </c>
      <c r="H119" s="2">
        <f t="shared" si="12"/>
        <v>-36528</v>
      </c>
      <c r="I119" s="2">
        <f t="shared" si="13"/>
        <v>-22911</v>
      </c>
      <c r="J119" s="2">
        <f t="shared" si="14"/>
        <v>-24120</v>
      </c>
      <c r="K119" s="2">
        <f t="shared" si="15"/>
        <v>-55906</v>
      </c>
      <c r="L119" s="2">
        <f t="shared" si="16"/>
        <v>-66884</v>
      </c>
      <c r="M119" s="2">
        <f t="shared" si="17"/>
        <v>-44951</v>
      </c>
      <c r="N119" s="2">
        <f t="shared" si="18"/>
        <v>-23425</v>
      </c>
      <c r="O119" s="2">
        <f t="shared" si="19"/>
        <v>-422094</v>
      </c>
    </row>
    <row r="120" spans="1:15" s="1" customFormat="1" ht="17.25" customHeight="1" x14ac:dyDescent="0.4">
      <c r="A120" s="12">
        <v>24</v>
      </c>
      <c r="B120" s="12" t="s">
        <v>47</v>
      </c>
      <c r="C120" s="2">
        <f t="shared" si="7"/>
        <v>-45265</v>
      </c>
      <c r="D120" s="2">
        <f t="shared" si="8"/>
        <v>-47155</v>
      </c>
      <c r="E120" s="2">
        <f t="shared" si="9"/>
        <v>-53711</v>
      </c>
      <c r="F120" s="2">
        <f t="shared" si="10"/>
        <v>-76355</v>
      </c>
      <c r="G120" s="2">
        <f t="shared" si="11"/>
        <v>-59807</v>
      </c>
      <c r="H120" s="2">
        <f t="shared" si="12"/>
        <v>-84272</v>
      </c>
      <c r="I120" s="2">
        <f t="shared" si="13"/>
        <v>-50329</v>
      </c>
      <c r="J120" s="2">
        <f t="shared" si="14"/>
        <v>-49274</v>
      </c>
      <c r="K120" s="2">
        <f t="shared" si="15"/>
        <v>-49603</v>
      </c>
      <c r="L120" s="2">
        <f t="shared" si="16"/>
        <v>-49312</v>
      </c>
      <c r="M120" s="2">
        <f t="shared" si="17"/>
        <v>-45036</v>
      </c>
      <c r="N120" s="2">
        <f t="shared" si="18"/>
        <v>-44087</v>
      </c>
      <c r="O120" s="2">
        <f t="shared" si="19"/>
        <v>-654206</v>
      </c>
    </row>
    <row r="121" spans="1:15" s="1" customFormat="1" ht="17.25" customHeight="1" x14ac:dyDescent="0.4">
      <c r="A121" s="12">
        <v>25</v>
      </c>
      <c r="B121" s="12" t="s">
        <v>48</v>
      </c>
      <c r="C121" s="2">
        <f t="shared" si="7"/>
        <v>-20900</v>
      </c>
      <c r="D121" s="2">
        <f t="shared" si="8"/>
        <v>-20204</v>
      </c>
      <c r="E121" s="2">
        <f t="shared" si="9"/>
        <v>-21527</v>
      </c>
      <c r="F121" s="2">
        <f t="shared" si="10"/>
        <v>-32099</v>
      </c>
      <c r="G121" s="2">
        <f t="shared" si="11"/>
        <v>-25390</v>
      </c>
      <c r="H121" s="2">
        <f t="shared" si="12"/>
        <v>-33545</v>
      </c>
      <c r="I121" s="2">
        <f t="shared" si="13"/>
        <v>-23287</v>
      </c>
      <c r="J121" s="2">
        <f t="shared" si="14"/>
        <v>-22491</v>
      </c>
      <c r="K121" s="2">
        <f t="shared" si="15"/>
        <v>-53642</v>
      </c>
      <c r="L121" s="2">
        <f t="shared" si="16"/>
        <v>-59089</v>
      </c>
      <c r="M121" s="2">
        <f t="shared" si="17"/>
        <v>-44018</v>
      </c>
      <c r="N121" s="2">
        <f t="shared" si="18"/>
        <v>-22093</v>
      </c>
      <c r="O121" s="2">
        <f t="shared" si="19"/>
        <v>-378285</v>
      </c>
    </row>
    <row r="122" spans="1:15" s="1" customFormat="1" ht="17.25" customHeight="1" x14ac:dyDescent="0.4">
      <c r="A122" s="12">
        <v>26</v>
      </c>
      <c r="B122" s="12" t="s">
        <v>49</v>
      </c>
      <c r="C122" s="2">
        <f t="shared" si="7"/>
        <v>-26630</v>
      </c>
      <c r="D122" s="2">
        <f t="shared" si="8"/>
        <v>-25712</v>
      </c>
      <c r="E122" s="2">
        <f t="shared" si="9"/>
        <v>-28098</v>
      </c>
      <c r="F122" s="2">
        <f t="shared" si="10"/>
        <v>-40140</v>
      </c>
      <c r="G122" s="2">
        <f t="shared" si="11"/>
        <v>-33637</v>
      </c>
      <c r="H122" s="2">
        <f t="shared" si="12"/>
        <v>-39129</v>
      </c>
      <c r="I122" s="2">
        <f t="shared" si="13"/>
        <v>-29162</v>
      </c>
      <c r="J122" s="2">
        <f t="shared" si="14"/>
        <v>-30355</v>
      </c>
      <c r="K122" s="2">
        <f t="shared" si="15"/>
        <v>-32581</v>
      </c>
      <c r="L122" s="2">
        <f t="shared" si="16"/>
        <v>-32015</v>
      </c>
      <c r="M122" s="2">
        <f t="shared" si="17"/>
        <v>-31549</v>
      </c>
      <c r="N122" s="2">
        <f t="shared" si="18"/>
        <v>-28948</v>
      </c>
      <c r="O122" s="2">
        <f t="shared" si="19"/>
        <v>-377956</v>
      </c>
    </row>
    <row r="123" spans="1:15" s="1" customFormat="1" ht="17.25" customHeight="1" x14ac:dyDescent="0.4">
      <c r="A123" s="12">
        <v>27</v>
      </c>
      <c r="B123" s="12" t="s">
        <v>50</v>
      </c>
      <c r="C123" s="2">
        <f t="shared" si="7"/>
        <v>-118927</v>
      </c>
      <c r="D123" s="2">
        <f t="shared" si="8"/>
        <v>-141074</v>
      </c>
      <c r="E123" s="2">
        <f t="shared" si="9"/>
        <v>-178873</v>
      </c>
      <c r="F123" s="2">
        <f t="shared" si="10"/>
        <v>-204010</v>
      </c>
      <c r="G123" s="2">
        <f t="shared" si="11"/>
        <v>-182254</v>
      </c>
      <c r="H123" s="2">
        <f t="shared" si="12"/>
        <v>-212792</v>
      </c>
      <c r="I123" s="2">
        <f t="shared" si="13"/>
        <v>-137593</v>
      </c>
      <c r="J123" s="2">
        <f t="shared" si="14"/>
        <v>-128956</v>
      </c>
      <c r="K123" s="2">
        <f t="shared" si="15"/>
        <v>-146574</v>
      </c>
      <c r="L123" s="2">
        <f t="shared" si="16"/>
        <v>-151554</v>
      </c>
      <c r="M123" s="2">
        <f t="shared" si="17"/>
        <v>-145863</v>
      </c>
      <c r="N123" s="2">
        <f t="shared" si="18"/>
        <v>-137508</v>
      </c>
      <c r="O123" s="2">
        <f t="shared" si="19"/>
        <v>-1885978</v>
      </c>
    </row>
    <row r="124" spans="1:15" s="1" customFormat="1" ht="17.25" customHeight="1" x14ac:dyDescent="0.4">
      <c r="A124" s="12">
        <v>28</v>
      </c>
      <c r="B124" s="12" t="s">
        <v>51</v>
      </c>
      <c r="C124" s="2">
        <f t="shared" si="7"/>
        <v>-46443</v>
      </c>
      <c r="D124" s="2">
        <f t="shared" si="8"/>
        <v>-48570</v>
      </c>
      <c r="E124" s="2">
        <f t="shared" si="9"/>
        <v>-57505</v>
      </c>
      <c r="F124" s="2">
        <f t="shared" si="10"/>
        <v>-73142</v>
      </c>
      <c r="G124" s="2">
        <f t="shared" si="11"/>
        <v>-61039</v>
      </c>
      <c r="H124" s="2">
        <f t="shared" si="12"/>
        <v>-63847</v>
      </c>
      <c r="I124" s="2">
        <f t="shared" si="13"/>
        <v>-49870</v>
      </c>
      <c r="J124" s="2">
        <f t="shared" si="14"/>
        <v>-57138</v>
      </c>
      <c r="K124" s="2">
        <f t="shared" si="15"/>
        <v>-63334</v>
      </c>
      <c r="L124" s="2">
        <f t="shared" si="16"/>
        <v>-66800</v>
      </c>
      <c r="M124" s="2">
        <f t="shared" si="17"/>
        <v>-64221</v>
      </c>
      <c r="N124" s="2">
        <f t="shared" si="18"/>
        <v>-53221</v>
      </c>
      <c r="O124" s="2">
        <f t="shared" si="19"/>
        <v>-705130</v>
      </c>
    </row>
    <row r="125" spans="1:15" s="1" customFormat="1" ht="17.25" customHeight="1" x14ac:dyDescent="0.4">
      <c r="A125" s="12">
        <v>29</v>
      </c>
      <c r="B125" s="12" t="s">
        <v>52</v>
      </c>
      <c r="C125" s="2">
        <f t="shared" si="7"/>
        <v>-41294</v>
      </c>
      <c r="D125" s="2">
        <f t="shared" si="8"/>
        <v>-27709</v>
      </c>
      <c r="E125" s="2">
        <f t="shared" si="9"/>
        <v>-30248</v>
      </c>
      <c r="F125" s="2">
        <f t="shared" si="10"/>
        <v>-42350</v>
      </c>
      <c r="G125" s="2">
        <f t="shared" si="11"/>
        <v>-40889</v>
      </c>
      <c r="H125" s="2">
        <f t="shared" si="12"/>
        <v>-39152</v>
      </c>
      <c r="I125" s="2">
        <f t="shared" si="13"/>
        <v>-26653</v>
      </c>
      <c r="J125" s="2">
        <f t="shared" si="14"/>
        <v>-35450</v>
      </c>
      <c r="K125" s="2">
        <f t="shared" si="15"/>
        <v>-58438</v>
      </c>
      <c r="L125" s="2">
        <f t="shared" si="16"/>
        <v>-75421</v>
      </c>
      <c r="M125" s="2">
        <f t="shared" si="17"/>
        <v>-76469</v>
      </c>
      <c r="N125" s="2">
        <f t="shared" si="18"/>
        <v>-51025</v>
      </c>
      <c r="O125" s="2">
        <f t="shared" si="19"/>
        <v>-545098</v>
      </c>
    </row>
    <row r="126" spans="1:15" ht="17.25" customHeight="1" x14ac:dyDescent="0.4">
      <c r="A126" s="27"/>
      <c r="B126" s="33" t="s">
        <v>90</v>
      </c>
      <c r="C126" s="28">
        <f t="shared" si="7"/>
        <v>-1504924</v>
      </c>
      <c r="D126" s="28">
        <f t="shared" si="8"/>
        <v>-1472870</v>
      </c>
      <c r="E126" s="28">
        <f t="shared" si="9"/>
        <v>-1895609</v>
      </c>
      <c r="F126" s="28">
        <f t="shared" si="10"/>
        <v>-2626605</v>
      </c>
      <c r="G126" s="28">
        <f t="shared" si="11"/>
        <v>-2063159</v>
      </c>
      <c r="H126" s="28">
        <f t="shared" si="12"/>
        <v>-2165179</v>
      </c>
      <c r="I126" s="28">
        <f t="shared" si="13"/>
        <v>-1589035</v>
      </c>
      <c r="J126" s="28">
        <f t="shared" si="14"/>
        <v>-1716523</v>
      </c>
      <c r="K126" s="28">
        <f t="shared" si="15"/>
        <v>-2277688</v>
      </c>
      <c r="L126" s="28">
        <f t="shared" si="16"/>
        <v>-2528968</v>
      </c>
      <c r="M126" s="28">
        <f t="shared" si="17"/>
        <v>-2282056</v>
      </c>
      <c r="N126" s="28">
        <f t="shared" si="18"/>
        <v>-1846611</v>
      </c>
      <c r="O126" s="28">
        <f t="shared" si="19"/>
        <v>-23969227</v>
      </c>
    </row>
    <row r="127" spans="1:15" ht="17.25" customHeight="1" x14ac:dyDescent="0.4">
      <c r="A127" s="12">
        <v>1</v>
      </c>
      <c r="B127" s="12" t="s">
        <v>67</v>
      </c>
      <c r="C127" s="2">
        <f>ROUNDDOWN(C54*$E$12*0.85+C90*($E$15+$M$6),0)+ROUNDDOWN(C90*$N$6,0)</f>
        <v>-129599</v>
      </c>
      <c r="D127" s="2">
        <f>ROUNDDOWN(D54*$E$12*0.85+D90*($E$15+$M$7),0)+ROUNDDOWN(D90*$N$7,0)</f>
        <v>-151531</v>
      </c>
      <c r="E127" s="2">
        <f>ROUNDDOWN(E54*$E$12*0.85+E90*($E$15+$M$8),0)+ROUNDDOWN(E90*$N$8,0)</f>
        <v>-178253</v>
      </c>
      <c r="F127" s="2">
        <f>ROUNDDOWN(F54*$E$12*0.85+F90*($E$14+$M$9),0)+ROUNDDOWN(F90*$N$9,0)</f>
        <v>-174091</v>
      </c>
      <c r="G127" s="2">
        <f>ROUNDDOWN(G54*$E$12*0.85+G90*($E$14+$M$10),0)+ROUNDDOWN(G90*$N$10,0)</f>
        <v>-127059</v>
      </c>
      <c r="H127" s="2">
        <f>ROUNDDOWN(H54*$E$12*0.85+H90*($E$14+$M$11),0)+ROUNDDOWN(H90*$N$11,0)</f>
        <v>-187012</v>
      </c>
      <c r="I127" s="2">
        <f>ROUNDDOWN(I54*$E$12*0.85+I90*($E$15+$M$12),0)+ROUNDDOWN(I90*$N$12,0)</f>
        <v>-146405</v>
      </c>
      <c r="J127" s="2">
        <f>ROUNDDOWN(J54*$E$12*0.85+J90*($E$15+$M$13),0)+ROUNDDOWN(J90*$N$13,0)</f>
        <v>-140109</v>
      </c>
      <c r="K127" s="2">
        <f>ROUNDDOWN(K54*$E$12*0.85+K90*($E$15+$M$14),0)+ROUNDDOWN(K90*$N$14,0)</f>
        <v>-140247</v>
      </c>
      <c r="L127" s="2">
        <f>ROUNDDOWN(L54*$E$12*0.85+L90*($E$15+$M$15),0)+ROUNDDOWN(L90*$N$15,0)</f>
        <v>-142121</v>
      </c>
      <c r="M127" s="2">
        <f>ROUNDDOWN(M54*$E$12*0.85+M90*($E$15+$M$16),0)+ROUNDDOWN(M90*$N$16,0)</f>
        <v>-141265</v>
      </c>
      <c r="N127" s="2">
        <f>ROUNDDOWN(N54*$E$12*0.85+N90*($E$15+$M$17),0)+ROUNDDOWN(N90*$N$17,0)</f>
        <v>-133003</v>
      </c>
      <c r="O127" s="2">
        <f t="shared" si="19"/>
        <v>-1790695</v>
      </c>
    </row>
    <row r="128" spans="1:15" ht="17.25" customHeight="1" x14ac:dyDescent="0.4">
      <c r="A128" s="29"/>
      <c r="B128" s="34" t="s">
        <v>90</v>
      </c>
      <c r="C128" s="30">
        <f t="shared" ref="C128:N128" si="20">SUM(C127:C127)</f>
        <v>-129599</v>
      </c>
      <c r="D128" s="30">
        <f>SUM(D127:D127)</f>
        <v>-151531</v>
      </c>
      <c r="E128" s="30">
        <f t="shared" si="20"/>
        <v>-178253</v>
      </c>
      <c r="F128" s="30">
        <f t="shared" si="20"/>
        <v>-174091</v>
      </c>
      <c r="G128" s="30">
        <f t="shared" si="20"/>
        <v>-127059</v>
      </c>
      <c r="H128" s="30">
        <f t="shared" si="20"/>
        <v>-187012</v>
      </c>
      <c r="I128" s="30">
        <f t="shared" si="20"/>
        <v>-146405</v>
      </c>
      <c r="J128" s="30">
        <f t="shared" si="20"/>
        <v>-140109</v>
      </c>
      <c r="K128" s="30">
        <f t="shared" si="20"/>
        <v>-140247</v>
      </c>
      <c r="L128" s="30">
        <f t="shared" si="20"/>
        <v>-142121</v>
      </c>
      <c r="M128" s="30">
        <f t="shared" si="20"/>
        <v>-141265</v>
      </c>
      <c r="N128" s="30">
        <f t="shared" si="20"/>
        <v>-133003</v>
      </c>
      <c r="O128" s="31">
        <f t="shared" si="19"/>
        <v>-1790695</v>
      </c>
    </row>
    <row r="129" spans="15:15" ht="17.25" customHeight="1" x14ac:dyDescent="0.4">
      <c r="O129" s="23">
        <f>O126+O128</f>
        <v>-25759922</v>
      </c>
    </row>
  </sheetData>
  <protectedRanges>
    <protectedRange sqref="E6:E17" name="範囲1"/>
  </protectedRanges>
  <mergeCells count="13">
    <mergeCell ref="A6:A11"/>
    <mergeCell ref="B6:B11"/>
    <mergeCell ref="A12:A17"/>
    <mergeCell ref="B12:B17"/>
    <mergeCell ref="A18:A19"/>
    <mergeCell ref="C18:E18"/>
    <mergeCell ref="C19:E19"/>
    <mergeCell ref="A58:A59"/>
    <mergeCell ref="B58:B59"/>
    <mergeCell ref="A95:A96"/>
    <mergeCell ref="B95:B96"/>
    <mergeCell ref="A22:A23"/>
    <mergeCell ref="B22:B23"/>
  </mergeCells>
  <phoneticPr fontId="2"/>
  <pageMargins left="0.7" right="0.7" top="0.75" bottom="0.75" header="0.3" footer="0.3"/>
  <pageSetup paperSize="8"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予定価格調書</vt:lpstr>
      <vt:lpstr>予定価格調書!Print_Area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2023-11-09T00:40:31Z</dcterms:modified>
</cp:coreProperties>
</file>