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filterPrivacy="1"/>
  <xr:revisionPtr revIDLastSave="0" documentId="13_ncr:1_{121AA2F7-63E0-402B-80DE-A6BE565491EB}" xr6:coauthVersionLast="36" xr6:coauthVersionMax="36" xr10:uidLastSave="{00000000-0000-0000-0000-000000000000}"/>
  <bookViews>
    <workbookView xWindow="0" yWindow="0" windowWidth="15360" windowHeight="8040" tabRatio="531" xr2:uid="{00000000-000D-0000-FFFF-FFFF00000000}"/>
  </bookViews>
  <sheets>
    <sheet name="積算内訳書" sheetId="1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4" i="15" l="1"/>
  <c r="F94" i="15"/>
  <c r="G94" i="15"/>
  <c r="H94" i="15"/>
  <c r="I94" i="15"/>
  <c r="J94" i="15"/>
  <c r="K94" i="15"/>
  <c r="L94" i="15"/>
  <c r="M94" i="15"/>
  <c r="N94" i="15"/>
  <c r="O94" i="15"/>
  <c r="D94" i="15"/>
  <c r="E37" i="15"/>
  <c r="F37" i="15"/>
  <c r="G37" i="15"/>
  <c r="H37" i="15"/>
  <c r="I37" i="15"/>
  <c r="J37" i="15"/>
  <c r="K37" i="15"/>
  <c r="L37" i="15"/>
  <c r="M37" i="15"/>
  <c r="N37" i="15"/>
  <c r="O37" i="15"/>
  <c r="D37" i="15"/>
  <c r="E112" i="15"/>
  <c r="F112" i="15"/>
  <c r="G112" i="15"/>
  <c r="H112" i="15"/>
  <c r="I112" i="15"/>
  <c r="J112" i="15"/>
  <c r="K112" i="15"/>
  <c r="L112" i="15"/>
  <c r="M112" i="15"/>
  <c r="N112" i="15"/>
  <c r="O112" i="15"/>
  <c r="E111" i="15"/>
  <c r="F111" i="15"/>
  <c r="G111" i="15"/>
  <c r="H111" i="15"/>
  <c r="I111" i="15"/>
  <c r="J111" i="15"/>
  <c r="K111" i="15"/>
  <c r="L111" i="15"/>
  <c r="M111" i="15"/>
  <c r="N111" i="15"/>
  <c r="O111" i="15"/>
  <c r="D112" i="15"/>
  <c r="D111" i="15"/>
  <c r="P112" i="15" l="1"/>
  <c r="P111" i="15"/>
  <c r="P86" i="15" l="1"/>
  <c r="P87" i="15"/>
  <c r="P88" i="15"/>
  <c r="P89" i="15"/>
  <c r="P93" i="15"/>
  <c r="P92" i="15"/>
  <c r="P91" i="15"/>
  <c r="P90" i="15"/>
  <c r="P35" i="15"/>
  <c r="P36" i="15"/>
  <c r="D100" i="15" l="1"/>
  <c r="D101" i="15"/>
  <c r="D102" i="15"/>
  <c r="D103" i="15"/>
  <c r="D104" i="15"/>
  <c r="D105" i="15"/>
  <c r="D106" i="15"/>
  <c r="D107" i="15"/>
  <c r="D108" i="15"/>
  <c r="D109" i="15"/>
  <c r="D110" i="15"/>
  <c r="E100" i="15"/>
  <c r="F100" i="15"/>
  <c r="G100" i="15"/>
  <c r="H100" i="15"/>
  <c r="I100" i="15"/>
  <c r="J100" i="15"/>
  <c r="K100" i="15"/>
  <c r="L100" i="15"/>
  <c r="M100" i="15"/>
  <c r="N100" i="15"/>
  <c r="O100" i="15"/>
  <c r="E101" i="15"/>
  <c r="F101" i="15"/>
  <c r="G101" i="15"/>
  <c r="H101" i="15"/>
  <c r="I101" i="15"/>
  <c r="J101" i="15"/>
  <c r="K101" i="15"/>
  <c r="L101" i="15"/>
  <c r="M101" i="15"/>
  <c r="N101" i="15"/>
  <c r="O101" i="15"/>
  <c r="E102" i="15"/>
  <c r="F102" i="15"/>
  <c r="G102" i="15"/>
  <c r="H102" i="15"/>
  <c r="I102" i="15"/>
  <c r="J102" i="15"/>
  <c r="K102" i="15"/>
  <c r="L102" i="15"/>
  <c r="M102" i="15"/>
  <c r="N102" i="15"/>
  <c r="O102" i="15"/>
  <c r="E103" i="15"/>
  <c r="F103" i="15"/>
  <c r="G103" i="15"/>
  <c r="H103" i="15"/>
  <c r="I103" i="15"/>
  <c r="J103" i="15"/>
  <c r="K103" i="15"/>
  <c r="L103" i="15"/>
  <c r="M103" i="15"/>
  <c r="N103" i="15"/>
  <c r="O103" i="15"/>
  <c r="E104" i="15"/>
  <c r="F104" i="15"/>
  <c r="G104" i="15"/>
  <c r="H104" i="15"/>
  <c r="I104" i="15"/>
  <c r="J104" i="15"/>
  <c r="K104" i="15"/>
  <c r="L104" i="15"/>
  <c r="M104" i="15"/>
  <c r="N104" i="15"/>
  <c r="O104" i="15"/>
  <c r="E105" i="15"/>
  <c r="F105" i="15"/>
  <c r="G105" i="15"/>
  <c r="H105" i="15"/>
  <c r="I105" i="15"/>
  <c r="J105" i="15"/>
  <c r="K105" i="15"/>
  <c r="L105" i="15"/>
  <c r="M105" i="15"/>
  <c r="N105" i="15"/>
  <c r="O105" i="15"/>
  <c r="E106" i="15"/>
  <c r="F106" i="15"/>
  <c r="G106" i="15"/>
  <c r="H106" i="15"/>
  <c r="I106" i="15"/>
  <c r="J106" i="15"/>
  <c r="K106" i="15"/>
  <c r="L106" i="15"/>
  <c r="M106" i="15"/>
  <c r="N106" i="15"/>
  <c r="O106" i="15"/>
  <c r="E107" i="15"/>
  <c r="F107" i="15"/>
  <c r="G107" i="15"/>
  <c r="H107" i="15"/>
  <c r="I107" i="15"/>
  <c r="J107" i="15"/>
  <c r="K107" i="15"/>
  <c r="L107" i="15"/>
  <c r="M107" i="15"/>
  <c r="N107" i="15"/>
  <c r="O107" i="15"/>
  <c r="E108" i="15"/>
  <c r="F108" i="15"/>
  <c r="G108" i="15"/>
  <c r="H108" i="15"/>
  <c r="I108" i="15"/>
  <c r="J108" i="15"/>
  <c r="K108" i="15"/>
  <c r="L108" i="15"/>
  <c r="M108" i="15"/>
  <c r="N108" i="15"/>
  <c r="O108" i="15"/>
  <c r="E109" i="15"/>
  <c r="F109" i="15"/>
  <c r="G109" i="15"/>
  <c r="H109" i="15"/>
  <c r="I109" i="15"/>
  <c r="J109" i="15"/>
  <c r="K109" i="15"/>
  <c r="L109" i="15"/>
  <c r="M109" i="15"/>
  <c r="N109" i="15"/>
  <c r="O109" i="15"/>
  <c r="E110" i="15"/>
  <c r="F110" i="15"/>
  <c r="G110" i="15"/>
  <c r="H110" i="15"/>
  <c r="I110" i="15"/>
  <c r="J110" i="15"/>
  <c r="K110" i="15"/>
  <c r="L110" i="15"/>
  <c r="M110" i="15"/>
  <c r="N110" i="15"/>
  <c r="O110" i="15"/>
  <c r="L113" i="15" l="1"/>
  <c r="H113" i="15"/>
  <c r="I113" i="15"/>
  <c r="O113" i="15"/>
  <c r="K113" i="15"/>
  <c r="G113" i="15"/>
  <c r="M113" i="15"/>
  <c r="N113" i="15"/>
  <c r="J113" i="15"/>
  <c r="F113" i="15"/>
  <c r="E113" i="15"/>
  <c r="D113" i="15"/>
  <c r="P100" i="15"/>
  <c r="P101" i="15"/>
  <c r="P102" i="15"/>
  <c r="P103" i="15"/>
  <c r="P104" i="15"/>
  <c r="P105" i="15"/>
  <c r="P106" i="15"/>
  <c r="P107" i="15"/>
  <c r="P108" i="15"/>
  <c r="P109" i="15"/>
  <c r="P110" i="15"/>
  <c r="P43" i="15"/>
  <c r="P44" i="15"/>
  <c r="P45" i="15"/>
  <c r="P46" i="15"/>
  <c r="P47" i="15"/>
  <c r="P48" i="15"/>
  <c r="P49" i="15"/>
  <c r="E11" i="15" s="1"/>
  <c r="P50" i="15"/>
  <c r="P51" i="15"/>
  <c r="P52" i="15"/>
  <c r="P53" i="15"/>
  <c r="P54" i="15"/>
  <c r="P55" i="15"/>
  <c r="P56" i="15"/>
  <c r="P57" i="15"/>
  <c r="P58" i="15"/>
  <c r="P59" i="15"/>
  <c r="P60" i="15"/>
  <c r="P61" i="15"/>
  <c r="P62" i="15"/>
  <c r="P63" i="15"/>
  <c r="P64" i="15"/>
  <c r="P65" i="15"/>
  <c r="P66" i="15"/>
  <c r="P67" i="15"/>
  <c r="P68" i="15"/>
  <c r="P69" i="15"/>
  <c r="P70" i="15"/>
  <c r="P71" i="15"/>
  <c r="P72" i="15"/>
  <c r="P73" i="15"/>
  <c r="P74" i="15"/>
  <c r="P75" i="15"/>
  <c r="P76" i="15"/>
  <c r="P77" i="15"/>
  <c r="P78" i="15"/>
  <c r="P79" i="15"/>
  <c r="P80" i="15"/>
  <c r="P81" i="15"/>
  <c r="P82" i="15"/>
  <c r="P83" i="15"/>
  <c r="P84" i="15"/>
  <c r="P85" i="15"/>
  <c r="P42" i="15"/>
  <c r="E8" i="15" s="1"/>
  <c r="E10" i="15" l="1"/>
  <c r="E9" i="15"/>
  <c r="P113" i="15"/>
  <c r="F13" i="15" s="1"/>
  <c r="P94" i="15"/>
  <c r="P34" i="15"/>
  <c r="P33" i="15"/>
  <c r="P32" i="15"/>
  <c r="P31" i="15"/>
  <c r="P30" i="15"/>
  <c r="P29" i="15"/>
  <c r="P28" i="15"/>
  <c r="P27" i="15"/>
  <c r="P26" i="15"/>
  <c r="P25" i="15"/>
  <c r="P24" i="15"/>
  <c r="P37" i="15" l="1"/>
  <c r="E6" i="15"/>
  <c r="F14" i="15" l="1"/>
</calcChain>
</file>

<file path=xl/sharedStrings.xml><?xml version="1.0" encoding="utf-8"?>
<sst xmlns="http://schemas.openxmlformats.org/spreadsheetml/2006/main" count="216" uniqueCount="77">
  <si>
    <t>基本料金</t>
    <rPh sb="0" eb="4">
      <t>キホンリョウキン</t>
    </rPh>
    <phoneticPr fontId="2"/>
  </si>
  <si>
    <t xml:space="preserve">№ </t>
    <phoneticPr fontId="4"/>
  </si>
  <si>
    <t>　施設名</t>
    <rPh sb="1" eb="3">
      <t>シセツ</t>
    </rPh>
    <rPh sb="3" eb="4">
      <t>メイ</t>
    </rPh>
    <phoneticPr fontId="4"/>
  </si>
  <si>
    <t>小計</t>
    <rPh sb="0" eb="2">
      <t>ショウケイ</t>
    </rPh>
    <phoneticPr fontId="2"/>
  </si>
  <si>
    <t>（kWh）</t>
  </si>
  <si>
    <t>（kWh）</t>
    <phoneticPr fontId="4"/>
  </si>
  <si>
    <t>内訳</t>
    <rPh sb="0" eb="2">
      <t>ウチワケ</t>
    </rPh>
    <phoneticPr fontId="2"/>
  </si>
  <si>
    <t>4月</t>
    <rPh sb="1" eb="2">
      <t>ガツ</t>
    </rPh>
    <phoneticPr fontId="4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</si>
  <si>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</si>
  <si>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</si>
  <si>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</si>
  <si>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</si>
  <si>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</si>
  <si>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</si>
  <si>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</si>
  <si>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</si>
  <si>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phoneticPr fontId="4"/>
  </si>
  <si>
    <t>2月</t>
  </si>
  <si>
    <t>3月</t>
  </si>
  <si>
    <t>（円）</t>
    <rPh sb="1" eb="2">
      <t>エン</t>
    </rPh>
    <phoneticPr fontId="2"/>
  </si>
  <si>
    <t>（kW）</t>
    <phoneticPr fontId="2"/>
  </si>
  <si>
    <t>電力使用量（仕様書より）</t>
    <rPh sb="0" eb="5">
      <t>デンリョクシヨウリョウ</t>
    </rPh>
    <rPh sb="6" eb="9">
      <t>シヨウショ</t>
    </rPh>
    <phoneticPr fontId="2"/>
  </si>
  <si>
    <t>契約電力量（仕様書より）</t>
    <rPh sb="0" eb="5">
      <t>ケイヤクデンリョクリョウ</t>
    </rPh>
    <rPh sb="6" eb="9">
      <t>シヨウショ</t>
    </rPh>
    <phoneticPr fontId="2"/>
  </si>
  <si>
    <t>各単価（黄色のセル）を入力し、積算額（オレンジのセル）をもって入札すること。</t>
    <rPh sb="0" eb="3">
      <t>カクタンカ</t>
    </rPh>
    <rPh sb="4" eb="6">
      <t>キイロ</t>
    </rPh>
    <rPh sb="11" eb="13">
      <t>ニュウリョク</t>
    </rPh>
    <rPh sb="15" eb="18">
      <t>セキサンガク</t>
    </rPh>
    <rPh sb="31" eb="33">
      <t>ニュウサツ</t>
    </rPh>
    <phoneticPr fontId="2"/>
  </si>
  <si>
    <t>(税抜額)=(税込額)×100/110 ※小数点以下切り上げ</t>
    <rPh sb="1" eb="3">
      <t>ゼイヌ</t>
    </rPh>
    <rPh sb="3" eb="4">
      <t>ガク</t>
    </rPh>
    <rPh sb="7" eb="9">
      <t>ゼイコミ</t>
    </rPh>
    <rPh sb="9" eb="10">
      <t>ガク</t>
    </rPh>
    <rPh sb="21" eb="24">
      <t>ショウスウテン</t>
    </rPh>
    <rPh sb="24" eb="26">
      <t>イカ</t>
    </rPh>
    <rPh sb="26" eb="27">
      <t>キ</t>
    </rPh>
    <rPh sb="28" eb="29">
      <t>ア</t>
    </rPh>
    <phoneticPr fontId="2"/>
  </si>
  <si>
    <t>※力率は100%として積算する</t>
    <rPh sb="1" eb="3">
      <t>リキリツ</t>
    </rPh>
    <rPh sb="11" eb="13">
      <t>セキサン</t>
    </rPh>
    <phoneticPr fontId="2"/>
  </si>
  <si>
    <r>
      <t>数量</t>
    </r>
    <r>
      <rPr>
        <sz val="8"/>
        <color theme="1"/>
        <rFont val="游ゴシック"/>
        <family val="3"/>
        <charset val="128"/>
        <scheme val="minor"/>
      </rPr>
      <t>(kW,kWh)</t>
    </r>
    <rPh sb="0" eb="2">
      <t>スウリョウ</t>
    </rPh>
    <phoneticPr fontId="2"/>
  </si>
  <si>
    <r>
      <t>単価</t>
    </r>
    <r>
      <rPr>
        <sz val="8"/>
        <color theme="1"/>
        <rFont val="游ゴシック"/>
        <family val="3"/>
        <charset val="128"/>
        <scheme val="minor"/>
      </rPr>
      <t>(円/kW,円/kWh)</t>
    </r>
    <rPh sb="0" eb="2">
      <t>タンカ</t>
    </rPh>
    <rPh sb="3" eb="4">
      <t>エン</t>
    </rPh>
    <rPh sb="8" eb="9">
      <t>エン</t>
    </rPh>
    <phoneticPr fontId="2"/>
  </si>
  <si>
    <r>
      <t>燃料費等調整</t>
    </r>
    <r>
      <rPr>
        <sz val="8"/>
        <color theme="1"/>
        <rFont val="游ゴシック"/>
        <family val="3"/>
        <charset val="128"/>
        <scheme val="minor"/>
      </rPr>
      <t>（円/kWh）</t>
    </r>
    <rPh sb="0" eb="3">
      <t>ネンリョウヒ</t>
    </rPh>
    <rPh sb="3" eb="4">
      <t>トウ</t>
    </rPh>
    <rPh sb="4" eb="6">
      <t>チョウセイ</t>
    </rPh>
    <rPh sb="7" eb="8">
      <t>エン</t>
    </rPh>
    <phoneticPr fontId="2"/>
  </si>
  <si>
    <r>
      <t>再エネ賦課金</t>
    </r>
    <r>
      <rPr>
        <sz val="8"/>
        <color theme="1"/>
        <rFont val="游ゴシック"/>
        <family val="3"/>
        <charset val="128"/>
        <scheme val="minor"/>
      </rPr>
      <t>（円/kWh）</t>
    </r>
    <rPh sb="0" eb="1">
      <t>サイ</t>
    </rPh>
    <rPh sb="3" eb="6">
      <t>フカキン</t>
    </rPh>
    <phoneticPr fontId="2"/>
  </si>
  <si>
    <t>施設名等</t>
    <rPh sb="0" eb="3">
      <t>シセツメイ</t>
    </rPh>
    <rPh sb="3" eb="4">
      <t>トウ</t>
    </rPh>
    <phoneticPr fontId="2"/>
  </si>
  <si>
    <t>電力量料金</t>
    <rPh sb="0" eb="2">
      <t>デンリョク</t>
    </rPh>
    <rPh sb="2" eb="3">
      <t>リョウ</t>
    </rPh>
    <rPh sb="3" eb="5">
      <t>リョウキン</t>
    </rPh>
    <phoneticPr fontId="2"/>
  </si>
  <si>
    <t>下水処理センター</t>
    <rPh sb="0" eb="2">
      <t>ゲスイ</t>
    </rPh>
    <rPh sb="2" eb="4">
      <t>ショリ</t>
    </rPh>
    <phoneticPr fontId="4"/>
  </si>
  <si>
    <t>下条地区処理場</t>
    <rPh sb="0" eb="2">
      <t>ゲジョウ</t>
    </rPh>
    <rPh sb="2" eb="4">
      <t>チク</t>
    </rPh>
    <rPh sb="4" eb="7">
      <t>ショリジョウ</t>
    </rPh>
    <phoneticPr fontId="4"/>
  </si>
  <si>
    <t>木落クリーンセンター</t>
    <rPh sb="0" eb="1">
      <t>キ</t>
    </rPh>
    <rPh sb="1" eb="2">
      <t>オ</t>
    </rPh>
    <phoneticPr fontId="4"/>
  </si>
  <si>
    <t>仙田クリーンセンター</t>
    <rPh sb="0" eb="2">
      <t>センダ</t>
    </rPh>
    <phoneticPr fontId="4"/>
  </si>
  <si>
    <t>中里浄化センター</t>
    <rPh sb="0" eb="2">
      <t>ナカサト</t>
    </rPh>
    <rPh sb="2" eb="4">
      <t>ジョウカ</t>
    </rPh>
    <phoneticPr fontId="4"/>
  </si>
  <si>
    <t>松之山浄化センター</t>
    <rPh sb="0" eb="3">
      <t>マツノヤマ</t>
    </rPh>
    <rPh sb="3" eb="5">
      <t>ジョウカ</t>
    </rPh>
    <phoneticPr fontId="4"/>
  </si>
  <si>
    <t>松之山浄水場</t>
    <rPh sb="0" eb="3">
      <t>マツノヤマ</t>
    </rPh>
    <rPh sb="3" eb="6">
      <t>ジョウスイジョウ</t>
    </rPh>
    <phoneticPr fontId="4"/>
  </si>
  <si>
    <t>上水道第５水源地</t>
    <rPh sb="0" eb="3">
      <t>ジョウスイドウ</t>
    </rPh>
    <rPh sb="3" eb="4">
      <t>ダイ</t>
    </rPh>
    <rPh sb="5" eb="8">
      <t>スイゲンチ</t>
    </rPh>
    <phoneticPr fontId="4"/>
  </si>
  <si>
    <t>千手浄水場</t>
    <rPh sb="0" eb="2">
      <t>センジュ</t>
    </rPh>
    <rPh sb="2" eb="5">
      <t>ジョウスイジョウ</t>
    </rPh>
    <phoneticPr fontId="4"/>
  </si>
  <si>
    <t>中継ポンプ場</t>
    <rPh sb="0" eb="2">
      <t>チュウケイ</t>
    </rPh>
    <rPh sb="5" eb="6">
      <t>ジョウ</t>
    </rPh>
    <phoneticPr fontId="4"/>
  </si>
  <si>
    <t>上水道浄配水場</t>
  </si>
  <si>
    <t>小計</t>
    <rPh sb="0" eb="2">
      <t>ショウケイ</t>
    </rPh>
    <phoneticPr fontId="2"/>
  </si>
  <si>
    <t>ピーク時間</t>
    <rPh sb="3" eb="5">
      <t>ジカン</t>
    </rPh>
    <phoneticPr fontId="2"/>
  </si>
  <si>
    <t>夏季昼間</t>
    <rPh sb="0" eb="2">
      <t>カキ</t>
    </rPh>
    <rPh sb="2" eb="4">
      <t>ヒルマ</t>
    </rPh>
    <phoneticPr fontId="2"/>
  </si>
  <si>
    <t>他季昼間</t>
    <rPh sb="0" eb="1">
      <t>タ</t>
    </rPh>
    <rPh sb="1" eb="2">
      <t>キ</t>
    </rPh>
    <rPh sb="2" eb="4">
      <t>ヒルマ</t>
    </rPh>
    <phoneticPr fontId="2"/>
  </si>
  <si>
    <t>夜間</t>
    <rPh sb="0" eb="2">
      <t>ヤカン</t>
    </rPh>
    <phoneticPr fontId="2"/>
  </si>
  <si>
    <t>燃料費等調整、再エネ賦課金単価（見込値）</t>
    <rPh sb="0" eb="3">
      <t>ネンリョウヒ</t>
    </rPh>
    <rPh sb="3" eb="4">
      <t>トウ</t>
    </rPh>
    <rPh sb="4" eb="6">
      <t>チョウセイ</t>
    </rPh>
    <rPh sb="7" eb="8">
      <t>サイ</t>
    </rPh>
    <rPh sb="10" eb="13">
      <t>フカキン</t>
    </rPh>
    <rPh sb="13" eb="15">
      <t>タンカ</t>
    </rPh>
    <rPh sb="16" eb="18">
      <t>ミコミ</t>
    </rPh>
    <rPh sb="18" eb="19">
      <t>チ</t>
    </rPh>
    <phoneticPr fontId="2"/>
  </si>
  <si>
    <t>小計</t>
    <rPh sb="0" eb="2">
      <t>ショウケイ</t>
    </rPh>
    <phoneticPr fontId="2"/>
  </si>
  <si>
    <t>計算式：　電気料金＝[基本料金単価×契約電力量×0.85＋電力使用量×（電力量料金単価＋燃料費等調整単価）]+[電力使用量×再エネ賦課金単価]</t>
    <rPh sb="0" eb="2">
      <t>ケイサン</t>
    </rPh>
    <rPh sb="22" eb="23">
      <t>リョウ</t>
    </rPh>
    <rPh sb="29" eb="31">
      <t>デンリョク</t>
    </rPh>
    <rPh sb="36" eb="38">
      <t>デンリョク</t>
    </rPh>
    <rPh sb="46" eb="47">
      <t>ヒ</t>
    </rPh>
    <rPh sb="47" eb="48">
      <t>トウ</t>
    </rPh>
    <rPh sb="56" eb="58">
      <t>デンリョク</t>
    </rPh>
    <rPh sb="58" eb="61">
      <t>シヨウリョウ</t>
    </rPh>
    <rPh sb="62" eb="63">
      <t>サイ</t>
    </rPh>
    <phoneticPr fontId="2"/>
  </si>
  <si>
    <t>料金合計</t>
    <rPh sb="0" eb="2">
      <t>リョウキン</t>
    </rPh>
    <rPh sb="2" eb="4">
      <t>ゴウケイ</t>
    </rPh>
    <phoneticPr fontId="2"/>
  </si>
  <si>
    <t>積算額</t>
    <rPh sb="0" eb="2">
      <t>セキサン</t>
    </rPh>
    <rPh sb="2" eb="3">
      <t>ガク</t>
    </rPh>
    <phoneticPr fontId="2"/>
  </si>
  <si>
    <t>電気料金（計算式による各月の請求額見込み）</t>
    <rPh sb="0" eb="2">
      <t>デンキ</t>
    </rPh>
    <rPh sb="2" eb="3">
      <t>リョウ</t>
    </rPh>
    <rPh sb="3" eb="4">
      <t>カネ</t>
    </rPh>
    <rPh sb="5" eb="8">
      <t>ケイサンシキ</t>
    </rPh>
    <rPh sb="11" eb="13">
      <t>カクツキ</t>
    </rPh>
    <rPh sb="14" eb="17">
      <t>セイキュウガク</t>
    </rPh>
    <rPh sb="17" eb="19">
      <t>ミコ</t>
    </rPh>
    <phoneticPr fontId="2"/>
  </si>
  <si>
    <t>本書では、東北電力㈱の契約プラン「高圧季節別時間帯別電力S」に準じた計算式により、各単価から電気料金を積算する。</t>
    <rPh sb="0" eb="2">
      <t>ホンショ</t>
    </rPh>
    <rPh sb="5" eb="9">
      <t>トウホクデンリョク</t>
    </rPh>
    <rPh sb="11" eb="13">
      <t>ケイヤク</t>
    </rPh>
    <rPh sb="17" eb="19">
      <t>コウアツ</t>
    </rPh>
    <rPh sb="19" eb="22">
      <t>キセツベツ</t>
    </rPh>
    <rPh sb="22" eb="26">
      <t>ジカンタイベツ</t>
    </rPh>
    <rPh sb="26" eb="28">
      <t>デンリョク</t>
    </rPh>
    <rPh sb="31" eb="32">
      <t>ジュン</t>
    </rPh>
    <rPh sb="34" eb="37">
      <t>ケイサンシキ</t>
    </rPh>
    <rPh sb="41" eb="44">
      <t>カクタンカ</t>
    </rPh>
    <rPh sb="46" eb="50">
      <t>デンキリョウキン</t>
    </rPh>
    <rPh sb="51" eb="53">
      <t>セキサン</t>
    </rPh>
    <phoneticPr fontId="2"/>
  </si>
  <si>
    <t>下水処理センターほか12施設
現供給者：丸紅新電力㈱、ミツウロコグリーンエネルギー㈱
契約プラン：高圧季節別時間帯別電力S</t>
    <rPh sb="0" eb="4">
      <t>ゲスイショリ</t>
    </rPh>
    <rPh sb="12" eb="14">
      <t>シセツ</t>
    </rPh>
    <rPh sb="15" eb="16">
      <t>ゲン</t>
    </rPh>
    <rPh sb="16" eb="19">
      <t>キョウキュウシャ</t>
    </rPh>
    <rPh sb="20" eb="25">
      <t>マルベニシンデンリョク</t>
    </rPh>
    <rPh sb="43" eb="45">
      <t>ケイヤク</t>
    </rPh>
    <rPh sb="49" eb="51">
      <t>コウアツ</t>
    </rPh>
    <rPh sb="51" eb="54">
      <t>キセツベツ</t>
    </rPh>
    <rPh sb="54" eb="58">
      <t>ジカンタイベツ</t>
    </rPh>
    <rPh sb="58" eb="60">
      <t>デンリョク</t>
    </rPh>
    <phoneticPr fontId="2"/>
  </si>
  <si>
    <t>下水処理センター</t>
    <rPh sb="0" eb="4">
      <t>ゲスイショリ</t>
    </rPh>
    <phoneticPr fontId="2"/>
  </si>
  <si>
    <t>下条地区処理場</t>
    <rPh sb="0" eb="4">
      <t>ゲジョウチク</t>
    </rPh>
    <rPh sb="4" eb="7">
      <t>ショリジョウ</t>
    </rPh>
    <phoneticPr fontId="2"/>
  </si>
  <si>
    <t>木落クリーンセンター</t>
    <rPh sb="0" eb="2">
      <t>キオトシ</t>
    </rPh>
    <phoneticPr fontId="2"/>
  </si>
  <si>
    <t>仙田クリーンセンター</t>
    <rPh sb="0" eb="2">
      <t>センダ</t>
    </rPh>
    <phoneticPr fontId="2"/>
  </si>
  <si>
    <t>中里浄化センター</t>
    <rPh sb="0" eb="2">
      <t>ナカサト</t>
    </rPh>
    <rPh sb="2" eb="4">
      <t>ジョウカ</t>
    </rPh>
    <phoneticPr fontId="2"/>
  </si>
  <si>
    <t>松之山浄化センター</t>
    <rPh sb="0" eb="3">
      <t>マツノヤマ</t>
    </rPh>
    <rPh sb="3" eb="5">
      <t>ジョウカ</t>
    </rPh>
    <phoneticPr fontId="2"/>
  </si>
  <si>
    <t>松之山浄水場</t>
    <rPh sb="0" eb="3">
      <t>マツノヤマ</t>
    </rPh>
    <rPh sb="3" eb="6">
      <t>ジョウスイジョウ</t>
    </rPh>
    <phoneticPr fontId="2"/>
  </si>
  <si>
    <t>上水道第５水源地</t>
    <rPh sb="0" eb="3">
      <t>ジョウスイドウ</t>
    </rPh>
    <rPh sb="3" eb="4">
      <t>ダイ</t>
    </rPh>
    <rPh sb="5" eb="8">
      <t>スイゲンチ</t>
    </rPh>
    <phoneticPr fontId="2"/>
  </si>
  <si>
    <t>千手浄水場</t>
    <rPh sb="0" eb="2">
      <t>センジュ</t>
    </rPh>
    <rPh sb="2" eb="5">
      <t>ジョウスイジョウ</t>
    </rPh>
    <phoneticPr fontId="2"/>
  </si>
  <si>
    <t>中継ポンプ場</t>
    <rPh sb="0" eb="2">
      <t>チュウケイ</t>
    </rPh>
    <rPh sb="5" eb="6">
      <t>ジョウ</t>
    </rPh>
    <phoneticPr fontId="2"/>
  </si>
  <si>
    <t>上水道浄配水場</t>
    <rPh sb="0" eb="3">
      <t>ジョウスイドウ</t>
    </rPh>
    <rPh sb="3" eb="6">
      <t>ジョウハイスイ</t>
    </rPh>
    <rPh sb="6" eb="7">
      <t>ジョウ</t>
    </rPh>
    <phoneticPr fontId="2"/>
  </si>
  <si>
    <t>室野浄水場</t>
    <rPh sb="0" eb="2">
      <t>ムロノ</t>
    </rPh>
    <rPh sb="2" eb="5">
      <t>ジョウスイジョウ</t>
    </rPh>
    <phoneticPr fontId="2"/>
  </si>
  <si>
    <t>松代浄化センター</t>
    <rPh sb="0" eb="2">
      <t>マツダイ</t>
    </rPh>
    <rPh sb="2" eb="4">
      <t>ジョウカ</t>
    </rPh>
    <phoneticPr fontId="2"/>
  </si>
  <si>
    <t>時間帯</t>
    <rPh sb="0" eb="3">
      <t>ジカンタイ</t>
    </rPh>
    <phoneticPr fontId="2"/>
  </si>
  <si>
    <t>松代浄化センター</t>
    <rPh sb="0" eb="4">
      <t>マツダイジョウカ</t>
    </rPh>
    <phoneticPr fontId="2"/>
  </si>
  <si>
    <t>小計</t>
    <rPh sb="0" eb="2">
      <t>ショウケイ</t>
    </rPh>
    <phoneticPr fontId="2"/>
  </si>
  <si>
    <t>ピーク時間</t>
    <rPh sb="3" eb="5">
      <t>ジカン</t>
    </rPh>
    <phoneticPr fontId="2"/>
  </si>
  <si>
    <t>夏季昼間</t>
    <phoneticPr fontId="2"/>
  </si>
  <si>
    <t>他季昼間</t>
    <phoneticPr fontId="2"/>
  </si>
  <si>
    <t>夜間</t>
    <phoneticPr fontId="2"/>
  </si>
  <si>
    <r>
      <t>（様式</t>
    </r>
    <r>
      <rPr>
        <sz val="11"/>
        <rFont val="游ゴシック"/>
        <family val="3"/>
        <charset val="128"/>
        <scheme val="minor"/>
      </rPr>
      <t>９</t>
    </r>
    <r>
      <rPr>
        <sz val="11"/>
        <color theme="1"/>
        <rFont val="游ゴシック"/>
        <family val="2"/>
        <scheme val="minor"/>
      </rPr>
      <t>）積算内訳書</t>
    </r>
    <rPh sb="1" eb="3">
      <t>ヨウシキ</t>
    </rPh>
    <rPh sb="5" eb="10">
      <t>セキサンウチワケショ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</si>
</sst>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_ "/>
    <numFmt numFmtId="178" formatCode="#,##0_);[Red]\(#,##0\)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/>
    <xf numFmtId="0" fontId="0" fillId="0" borderId="1" xfId="0" applyNumberFormat="1" applyBorder="1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right" vertical="center"/>
    </xf>
    <xf numFmtId="0" fontId="0" fillId="0" borderId="0" xfId="1" applyNumberFormat="1" applyFont="1" applyAlignment="1">
      <alignment vertical="center"/>
    </xf>
    <xf numFmtId="0" fontId="0" fillId="0" borderId="0" xfId="1" applyNumberFormat="1" applyFont="1" applyAlignment="1">
      <alignment horizontal="right" vertical="center"/>
    </xf>
    <xf numFmtId="0" fontId="0" fillId="0" borderId="0" xfId="0" applyNumberFormat="1" applyBorder="1" applyAlignment="1">
      <alignment vertical="center"/>
    </xf>
    <xf numFmtId="0" fontId="6" fillId="0" borderId="0" xfId="0" applyNumberFormat="1" applyFont="1" applyAlignment="1">
      <alignment vertical="center"/>
    </xf>
    <xf numFmtId="0" fontId="0" fillId="0" borderId="0" xfId="1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1" applyNumberFormat="1" applyFont="1" applyFill="1" applyBorder="1" applyAlignment="1">
      <alignment vertical="center"/>
    </xf>
    <xf numFmtId="0" fontId="0" fillId="0" borderId="0" xfId="1" applyNumberFormat="1" applyFont="1" applyBorder="1" applyAlignment="1">
      <alignment vertical="center"/>
    </xf>
    <xf numFmtId="0" fontId="0" fillId="0" borderId="1" xfId="0" applyNumberFormat="1" applyFill="1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  <xf numFmtId="0" fontId="8" fillId="0" borderId="0" xfId="0" applyNumberFormat="1" applyFont="1" applyBorder="1" applyAlignment="1">
      <alignment horizontal="left" vertical="center" wrapText="1"/>
    </xf>
    <xf numFmtId="0" fontId="0" fillId="0" borderId="0" xfId="0" applyNumberFormat="1" applyBorder="1" applyAlignment="1">
      <alignment horizontal="right" vertical="center"/>
    </xf>
    <xf numFmtId="0" fontId="0" fillId="0" borderId="7" xfId="0" applyNumberFormat="1" applyBorder="1" applyAlignment="1">
      <alignment vertical="center"/>
    </xf>
    <xf numFmtId="0" fontId="0" fillId="0" borderId="11" xfId="0" applyNumberFormat="1" applyBorder="1" applyAlignment="1">
      <alignment horizontal="right" vertical="center"/>
    </xf>
    <xf numFmtId="0" fontId="0" fillId="0" borderId="0" xfId="1" applyNumberFormat="1" applyFont="1" applyFill="1" applyAlignment="1">
      <alignment vertical="center"/>
    </xf>
    <xf numFmtId="0" fontId="3" fillId="2" borderId="1" xfId="1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vertical="center" shrinkToFit="1"/>
    </xf>
    <xf numFmtId="0" fontId="0" fillId="0" borderId="0" xfId="0" applyNumberFormat="1" applyFill="1" applyAlignment="1">
      <alignment vertical="center"/>
    </xf>
    <xf numFmtId="176" fontId="0" fillId="3" borderId="12" xfId="1" applyNumberFormat="1" applyFont="1" applyFill="1" applyBorder="1" applyAlignment="1">
      <alignment vertical="center"/>
    </xf>
    <xf numFmtId="0" fontId="0" fillId="0" borderId="13" xfId="0" applyNumberFormat="1" applyBorder="1" applyAlignment="1">
      <alignment vertical="center"/>
    </xf>
    <xf numFmtId="0" fontId="0" fillId="4" borderId="8" xfId="0" applyNumberFormat="1" applyFill="1" applyBorder="1" applyAlignment="1">
      <alignment vertical="center"/>
    </xf>
    <xf numFmtId="0" fontId="0" fillId="0" borderId="14" xfId="0" applyNumberFormat="1" applyBorder="1" applyAlignment="1">
      <alignment vertical="center"/>
    </xf>
    <xf numFmtId="0" fontId="0" fillId="4" borderId="14" xfId="0" applyNumberFormat="1" applyFill="1" applyBorder="1" applyAlignment="1">
      <alignment vertical="center"/>
    </xf>
    <xf numFmtId="0" fontId="0" fillId="0" borderId="10" xfId="0" applyNumberFormat="1" applyBorder="1" applyAlignment="1">
      <alignment horizontal="right" vertical="center"/>
    </xf>
    <xf numFmtId="0" fontId="0" fillId="4" borderId="9" xfId="0" applyNumberFormat="1" applyFill="1" applyBorder="1" applyAlignment="1">
      <alignment vertical="center"/>
    </xf>
    <xf numFmtId="0" fontId="0" fillId="0" borderId="15" xfId="0" applyNumberFormat="1" applyBorder="1" applyAlignment="1">
      <alignment horizontal="center" vertical="center"/>
    </xf>
    <xf numFmtId="0" fontId="0" fillId="0" borderId="15" xfId="1" applyNumberFormat="1" applyFont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0" fillId="0" borderId="17" xfId="0" applyNumberFormat="1" applyFill="1" applyBorder="1" applyAlignment="1">
      <alignment horizontal="right" vertical="center"/>
    </xf>
    <xf numFmtId="176" fontId="0" fillId="0" borderId="8" xfId="1" applyNumberFormat="1" applyFont="1" applyBorder="1" applyAlignment="1">
      <alignment vertical="center"/>
    </xf>
    <xf numFmtId="177" fontId="0" fillId="0" borderId="1" xfId="1" applyNumberFormat="1" applyFont="1" applyFill="1" applyBorder="1" applyAlignment="1">
      <alignment vertical="center"/>
    </xf>
    <xf numFmtId="176" fontId="0" fillId="0" borderId="13" xfId="1" applyNumberFormat="1" applyFont="1" applyFill="1" applyBorder="1" applyAlignment="1">
      <alignment vertical="center"/>
    </xf>
    <xf numFmtId="176" fontId="0" fillId="0" borderId="1" xfId="1" applyNumberFormat="1" applyFont="1" applyBorder="1" applyAlignment="1">
      <alignment vertical="center"/>
    </xf>
    <xf numFmtId="176" fontId="0" fillId="0" borderId="10" xfId="1" applyNumberFormat="1" applyFont="1" applyBorder="1" applyAlignment="1">
      <alignment vertical="center"/>
    </xf>
    <xf numFmtId="176" fontId="5" fillId="0" borderId="1" xfId="1" applyNumberFormat="1" applyFont="1" applyFill="1" applyBorder="1" applyAlignment="1">
      <alignment horizontal="right" vertical="center" shrinkToFit="1"/>
    </xf>
    <xf numFmtId="176" fontId="5" fillId="0" borderId="0" xfId="1" applyNumberFormat="1" applyFont="1" applyFill="1" applyBorder="1" applyAlignment="1">
      <alignment horizontal="right" vertical="center" shrinkToFit="1"/>
    </xf>
    <xf numFmtId="178" fontId="3" fillId="0" borderId="1" xfId="1" applyNumberFormat="1" applyFont="1" applyFill="1" applyBorder="1" applyAlignment="1">
      <alignment horizontal="right" vertical="center" shrinkToFit="1"/>
    </xf>
    <xf numFmtId="178" fontId="0" fillId="0" borderId="1" xfId="1" applyNumberFormat="1" applyFont="1" applyBorder="1" applyAlignment="1">
      <alignment horizontal="right" vertical="center"/>
    </xf>
    <xf numFmtId="178" fontId="0" fillId="0" borderId="0" xfId="0" applyNumberFormat="1" applyFill="1" applyAlignment="1">
      <alignment vertical="center"/>
    </xf>
    <xf numFmtId="0" fontId="3" fillId="2" borderId="1" xfId="1" applyNumberFormat="1" applyFont="1" applyFill="1" applyBorder="1" applyAlignment="1">
      <alignment horizontal="center" vertical="center" shrinkToFit="1"/>
    </xf>
    <xf numFmtId="0" fontId="3" fillId="2" borderId="2" xfId="1" applyNumberFormat="1" applyFont="1" applyFill="1" applyBorder="1" applyAlignment="1">
      <alignment horizontal="center" vertical="center" shrinkToFit="1"/>
    </xf>
    <xf numFmtId="0" fontId="3" fillId="2" borderId="3" xfId="1" applyNumberFormat="1" applyFont="1" applyFill="1" applyBorder="1" applyAlignment="1">
      <alignment horizontal="center" vertical="center" shrinkToFit="1"/>
    </xf>
    <xf numFmtId="0" fontId="8" fillId="0" borderId="21" xfId="0" applyNumberFormat="1" applyFont="1" applyBorder="1" applyAlignment="1">
      <alignment horizontal="left" vertical="center" wrapText="1"/>
    </xf>
    <xf numFmtId="0" fontId="8" fillId="0" borderId="22" xfId="0" applyNumberFormat="1" applyFont="1" applyBorder="1" applyAlignment="1">
      <alignment horizontal="left" vertical="center" wrapText="1"/>
    </xf>
    <xf numFmtId="0" fontId="8" fillId="0" borderId="18" xfId="0" applyNumberFormat="1" applyFont="1" applyBorder="1" applyAlignment="1">
      <alignment horizontal="left" vertical="center" wrapText="1"/>
    </xf>
    <xf numFmtId="0" fontId="8" fillId="0" borderId="23" xfId="0" applyNumberFormat="1" applyFont="1" applyBorder="1" applyAlignment="1">
      <alignment horizontal="left" vertical="center" wrapText="1"/>
    </xf>
    <xf numFmtId="0" fontId="8" fillId="0" borderId="0" xfId="0" applyNumberFormat="1" applyFont="1" applyBorder="1" applyAlignment="1">
      <alignment horizontal="left" vertical="center" wrapText="1"/>
    </xf>
    <xf numFmtId="0" fontId="8" fillId="0" borderId="19" xfId="0" applyNumberFormat="1" applyFont="1" applyBorder="1" applyAlignment="1">
      <alignment horizontal="left" vertical="center" wrapText="1"/>
    </xf>
    <xf numFmtId="0" fontId="8" fillId="0" borderId="24" xfId="0" applyNumberFormat="1" applyFont="1" applyBorder="1" applyAlignment="1">
      <alignment horizontal="left" vertical="center" wrapText="1"/>
    </xf>
    <xf numFmtId="0" fontId="8" fillId="0" borderId="25" xfId="0" applyNumberFormat="1" applyFont="1" applyBorder="1" applyAlignment="1">
      <alignment horizontal="left" vertical="center" wrapText="1"/>
    </xf>
    <xf numFmtId="0" fontId="8" fillId="0" borderId="20" xfId="0" applyNumberFormat="1" applyFont="1" applyBorder="1" applyAlignment="1">
      <alignment horizontal="left" vertical="center" wrapText="1"/>
    </xf>
    <xf numFmtId="0" fontId="0" fillId="2" borderId="29" xfId="0" applyNumberFormat="1" applyFill="1" applyBorder="1" applyAlignment="1">
      <alignment horizontal="left" vertical="center"/>
    </xf>
    <xf numFmtId="0" fontId="0" fillId="2" borderId="5" xfId="0" applyNumberFormat="1" applyFill="1" applyBorder="1" applyAlignment="1">
      <alignment horizontal="left" vertical="center"/>
    </xf>
    <xf numFmtId="0" fontId="0" fillId="2" borderId="30" xfId="0" applyNumberForma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 shrinkToFit="1"/>
    </xf>
    <xf numFmtId="0" fontId="3" fillId="0" borderId="4" xfId="0" applyNumberFormat="1" applyFont="1" applyFill="1" applyBorder="1" applyAlignment="1">
      <alignment horizontal="left" vertical="center" shrinkToFit="1"/>
    </xf>
    <xf numFmtId="0" fontId="3" fillId="0" borderId="3" xfId="0" applyNumberFormat="1" applyFont="1" applyFill="1" applyBorder="1" applyAlignment="1">
      <alignment horizontal="left" vertical="center" shrinkToFit="1"/>
    </xf>
    <xf numFmtId="0" fontId="3" fillId="0" borderId="2" xfId="0" applyNumberFormat="1" applyFont="1" applyFill="1" applyBorder="1" applyAlignment="1">
      <alignment horizontal="right" vertical="center" shrinkToFit="1"/>
    </xf>
    <xf numFmtId="0" fontId="3" fillId="0" borderId="4" xfId="0" applyNumberFormat="1" applyFont="1" applyFill="1" applyBorder="1" applyAlignment="1">
      <alignment horizontal="right" vertical="center" shrinkToFit="1"/>
    </xf>
    <xf numFmtId="0" fontId="3" fillId="0" borderId="3" xfId="0" applyNumberFormat="1" applyFont="1" applyFill="1" applyBorder="1" applyAlignment="1">
      <alignment horizontal="right" vertical="center" shrinkToFit="1"/>
    </xf>
    <xf numFmtId="0" fontId="3" fillId="0" borderId="29" xfId="0" applyNumberFormat="1" applyFont="1" applyFill="1" applyBorder="1" applyAlignment="1">
      <alignment horizontal="left" vertical="center" shrinkToFit="1"/>
    </xf>
    <xf numFmtId="0" fontId="3" fillId="0" borderId="30" xfId="0" applyNumberFormat="1" applyFont="1" applyFill="1" applyBorder="1" applyAlignment="1">
      <alignment horizontal="left" vertical="center" shrinkToFit="1"/>
    </xf>
    <xf numFmtId="0" fontId="3" fillId="2" borderId="31" xfId="1" applyNumberFormat="1" applyFont="1" applyFill="1" applyBorder="1" applyAlignment="1">
      <alignment horizontal="center" vertical="center" shrinkToFit="1"/>
    </xf>
    <xf numFmtId="0" fontId="3" fillId="2" borderId="32" xfId="1" applyNumberFormat="1" applyFont="1" applyFill="1" applyBorder="1" applyAlignment="1">
      <alignment horizontal="center" vertical="center" shrinkToFit="1"/>
    </xf>
    <xf numFmtId="0" fontId="3" fillId="2" borderId="33" xfId="1" applyNumberFormat="1" applyFont="1" applyFill="1" applyBorder="1" applyAlignment="1">
      <alignment horizontal="center" vertical="center" shrinkToFit="1"/>
    </xf>
    <xf numFmtId="0" fontId="3" fillId="2" borderId="34" xfId="1" applyNumberFormat="1" applyFont="1" applyFill="1" applyBorder="1" applyAlignment="1">
      <alignment horizontal="center" vertical="center" shrinkToFit="1"/>
    </xf>
    <xf numFmtId="0" fontId="0" fillId="0" borderId="26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right" vertical="center" shrinkToFit="1"/>
    </xf>
    <xf numFmtId="0" fontId="0" fillId="0" borderId="33" xfId="0" applyNumberFormat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3"/>
  <sheetViews>
    <sheetView tabSelected="1" view="pageBreakPreview" zoomScale="60" zoomScaleNormal="60" workbookViewId="0">
      <selection activeCell="F11" sqref="F11"/>
    </sheetView>
  </sheetViews>
  <sheetFormatPr defaultRowHeight="17.25" customHeight="1" x14ac:dyDescent="0.4"/>
  <cols>
    <col min="1" max="1" width="2.75" style="2" customWidth="1"/>
    <col min="2" max="2" width="22.5" style="2" customWidth="1"/>
    <col min="3" max="3" width="17.25" style="2" customWidth="1"/>
    <col min="4" max="4" width="15.5" style="2" customWidth="1"/>
    <col min="5" max="5" width="15.5" style="4" customWidth="1"/>
    <col min="6" max="6" width="15.5" style="2" customWidth="1"/>
    <col min="7" max="7" width="15.5" style="4" customWidth="1"/>
    <col min="8" max="15" width="15.5" style="2" customWidth="1"/>
    <col min="16" max="16" width="11.625" style="2" customWidth="1"/>
    <col min="17" max="16384" width="9" style="2"/>
  </cols>
  <sheetData>
    <row r="1" spans="1:15" ht="17.25" customHeight="1" x14ac:dyDescent="0.4">
      <c r="A1" s="2" t="s">
        <v>76</v>
      </c>
      <c r="D1" s="3"/>
      <c r="E1" s="2"/>
    </row>
    <row r="2" spans="1:15" ht="17.25" customHeight="1" x14ac:dyDescent="0.4">
      <c r="B2" s="2" t="s">
        <v>54</v>
      </c>
    </row>
    <row r="3" spans="1:15" ht="17.25" customHeight="1" x14ac:dyDescent="0.4">
      <c r="B3" s="2" t="s">
        <v>23</v>
      </c>
    </row>
    <row r="4" spans="1:15" ht="17.25" customHeight="1" thickBot="1" x14ac:dyDescent="0.45">
      <c r="G4" s="5" t="s">
        <v>25</v>
      </c>
      <c r="I4" s="6"/>
      <c r="J4" s="6"/>
      <c r="K4" s="6"/>
      <c r="L4" s="6"/>
      <c r="N4" s="7"/>
    </row>
    <row r="5" spans="1:15" ht="17.25" customHeight="1" thickBot="1" x14ac:dyDescent="0.45">
      <c r="A5" s="71" t="s">
        <v>30</v>
      </c>
      <c r="B5" s="72"/>
      <c r="C5" s="73"/>
      <c r="D5" s="29" t="s">
        <v>6</v>
      </c>
      <c r="E5" s="30" t="s">
        <v>26</v>
      </c>
      <c r="F5" s="31" t="s">
        <v>27</v>
      </c>
      <c r="G5" s="8"/>
      <c r="I5" s="6"/>
      <c r="J5" s="8"/>
      <c r="K5" s="9"/>
      <c r="L5" s="9"/>
      <c r="N5" s="6"/>
      <c r="O5" s="6"/>
    </row>
    <row r="6" spans="1:15" ht="17.25" customHeight="1" x14ac:dyDescent="0.4">
      <c r="A6" s="47" t="s">
        <v>55</v>
      </c>
      <c r="B6" s="48"/>
      <c r="C6" s="49"/>
      <c r="D6" s="23" t="s">
        <v>0</v>
      </c>
      <c r="E6" s="36">
        <f>P37</f>
        <v>14940</v>
      </c>
      <c r="F6" s="24"/>
      <c r="G6" s="10"/>
      <c r="I6" s="6"/>
      <c r="J6" s="6"/>
      <c r="K6" s="6"/>
      <c r="L6" s="11"/>
      <c r="N6" s="6"/>
      <c r="O6" s="6"/>
    </row>
    <row r="7" spans="1:15" ht="17.25" customHeight="1" x14ac:dyDescent="0.4">
      <c r="A7" s="50"/>
      <c r="B7" s="51"/>
      <c r="C7" s="52"/>
      <c r="D7" s="1" t="s">
        <v>31</v>
      </c>
      <c r="E7" s="37"/>
      <c r="F7" s="25"/>
      <c r="G7" s="11"/>
      <c r="I7" s="6"/>
      <c r="J7" s="6"/>
      <c r="K7" s="6"/>
      <c r="L7" s="11"/>
      <c r="N7" s="6"/>
      <c r="O7" s="6"/>
    </row>
    <row r="8" spans="1:15" ht="17.25" customHeight="1" x14ac:dyDescent="0.4">
      <c r="A8" s="50"/>
      <c r="B8" s="51"/>
      <c r="C8" s="52"/>
      <c r="D8" s="13" t="s">
        <v>44</v>
      </c>
      <c r="E8" s="37">
        <f>SUMIF($C$42:$C$93,D8,$P$42:$P$93)</f>
        <v>178989</v>
      </c>
      <c r="F8" s="26"/>
      <c r="G8" s="11"/>
      <c r="I8" s="6"/>
      <c r="J8" s="6"/>
      <c r="K8" s="6"/>
      <c r="L8" s="11"/>
      <c r="N8" s="6"/>
      <c r="O8" s="6"/>
    </row>
    <row r="9" spans="1:15" ht="17.25" customHeight="1" x14ac:dyDescent="0.4">
      <c r="A9" s="50"/>
      <c r="B9" s="51"/>
      <c r="C9" s="52"/>
      <c r="D9" s="13" t="s">
        <v>45</v>
      </c>
      <c r="E9" s="37">
        <f t="shared" ref="E9:E11" si="0">SUMIF($C$42:$C$93,D9,$P$42:$P$93)</f>
        <v>695187</v>
      </c>
      <c r="F9" s="26"/>
      <c r="G9" s="11"/>
      <c r="I9" s="6"/>
      <c r="J9" s="6"/>
      <c r="K9" s="6"/>
      <c r="L9" s="11"/>
      <c r="N9" s="6"/>
      <c r="O9" s="6"/>
    </row>
    <row r="10" spans="1:15" ht="17.25" customHeight="1" x14ac:dyDescent="0.4">
      <c r="A10" s="50"/>
      <c r="B10" s="51"/>
      <c r="C10" s="52"/>
      <c r="D10" s="12" t="s">
        <v>46</v>
      </c>
      <c r="E10" s="37">
        <f t="shared" si="0"/>
        <v>2434834</v>
      </c>
      <c r="F10" s="26"/>
      <c r="G10" s="11"/>
      <c r="I10" s="6"/>
      <c r="J10" s="6"/>
      <c r="K10" s="6"/>
      <c r="L10" s="6"/>
    </row>
    <row r="11" spans="1:15" ht="17.25" customHeight="1" thickBot="1" x14ac:dyDescent="0.45">
      <c r="A11" s="53"/>
      <c r="B11" s="54"/>
      <c r="C11" s="55"/>
      <c r="D11" s="27" t="s">
        <v>47</v>
      </c>
      <c r="E11" s="38">
        <f t="shared" si="0"/>
        <v>3165116</v>
      </c>
      <c r="F11" s="28"/>
      <c r="G11" s="11"/>
      <c r="I11" s="6"/>
      <c r="J11" s="6"/>
      <c r="K11" s="6"/>
      <c r="L11" s="6"/>
    </row>
    <row r="12" spans="1:15" ht="17.25" customHeight="1" thickBot="1" x14ac:dyDescent="0.45">
      <c r="A12" s="9"/>
      <c r="B12" s="14"/>
      <c r="C12" s="14"/>
      <c r="D12" s="15"/>
      <c r="E12" s="11"/>
      <c r="F12" s="32"/>
      <c r="G12" s="11"/>
      <c r="I12" s="6"/>
      <c r="J12" s="6"/>
      <c r="K12" s="6"/>
      <c r="L12" s="6"/>
    </row>
    <row r="13" spans="1:15" ht="17.25" customHeight="1" x14ac:dyDescent="0.4">
      <c r="A13" s="9"/>
      <c r="D13" s="6"/>
      <c r="E13" s="33" t="s">
        <v>51</v>
      </c>
      <c r="F13" s="34">
        <f>P113</f>
        <v>-40010099</v>
      </c>
      <c r="G13" s="11"/>
      <c r="I13" s="6"/>
      <c r="J13" s="6"/>
      <c r="K13" s="6"/>
      <c r="L13" s="6"/>
    </row>
    <row r="14" spans="1:15" ht="34.5" customHeight="1" thickBot="1" x14ac:dyDescent="0.45">
      <c r="D14" s="16"/>
      <c r="E14" s="17" t="s">
        <v>52</v>
      </c>
      <c r="F14" s="22">
        <f>ROUNDUP(F13/1.1,0)</f>
        <v>-36372818</v>
      </c>
      <c r="G14" s="2" t="s">
        <v>24</v>
      </c>
      <c r="J14" s="18"/>
    </row>
    <row r="15" spans="1:15" ht="17.25" customHeight="1" x14ac:dyDescent="0.4">
      <c r="D15" s="18"/>
      <c r="E15" s="2"/>
      <c r="F15" s="3"/>
      <c r="G15" s="18"/>
      <c r="J15" s="18"/>
    </row>
    <row r="16" spans="1:15" ht="17.25" customHeight="1" x14ac:dyDescent="0.4">
      <c r="A16" s="2" t="s">
        <v>48</v>
      </c>
      <c r="D16" s="18"/>
      <c r="E16" s="2"/>
      <c r="F16" s="3"/>
      <c r="G16" s="18"/>
      <c r="J16" s="18"/>
    </row>
    <row r="17" spans="1:16" ht="17.25" customHeight="1" x14ac:dyDescent="0.4">
      <c r="A17" s="56"/>
      <c r="B17" s="57"/>
      <c r="C17" s="58"/>
      <c r="D17" s="19" t="s">
        <v>7</v>
      </c>
      <c r="E17" s="19" t="s">
        <v>8</v>
      </c>
      <c r="F17" s="19" t="s">
        <v>9</v>
      </c>
      <c r="G17" s="19" t="s">
        <v>10</v>
      </c>
      <c r="H17" s="19" t="s">
        <v>11</v>
      </c>
      <c r="I17" s="19" t="s">
        <v>12</v>
      </c>
      <c r="J17" s="19" t="s">
        <v>13</v>
      </c>
      <c r="K17" s="19" t="s">
        <v>14</v>
      </c>
      <c r="L17" s="19" t="s">
        <v>15</v>
      </c>
      <c r="M17" s="19" t="s">
        <v>16</v>
      </c>
      <c r="N17" s="19" t="s">
        <v>17</v>
      </c>
      <c r="O17" s="19" t="s">
        <v>18</v>
      </c>
    </row>
    <row r="18" spans="1:16" ht="17.25" customHeight="1" x14ac:dyDescent="0.4">
      <c r="A18" s="78" t="s">
        <v>28</v>
      </c>
      <c r="B18" s="79"/>
      <c r="C18" s="80"/>
      <c r="D18" s="35">
        <v>-10.16</v>
      </c>
      <c r="E18" s="35">
        <v>-10.16</v>
      </c>
      <c r="F18" s="35">
        <v>-10.16</v>
      </c>
      <c r="G18" s="35">
        <v>-10.16</v>
      </c>
      <c r="H18" s="35">
        <v>-10.16</v>
      </c>
      <c r="I18" s="35">
        <v>-10.16</v>
      </c>
      <c r="J18" s="35">
        <v>-10.16</v>
      </c>
      <c r="K18" s="35">
        <v>-10.16</v>
      </c>
      <c r="L18" s="35">
        <v>-10.16</v>
      </c>
      <c r="M18" s="35">
        <v>-10.16</v>
      </c>
      <c r="N18" s="35">
        <v>-10.16</v>
      </c>
      <c r="O18" s="35">
        <v>-10.16</v>
      </c>
    </row>
    <row r="19" spans="1:16" ht="17.25" customHeight="1" x14ac:dyDescent="0.4">
      <c r="A19" s="75" t="s">
        <v>29</v>
      </c>
      <c r="B19" s="76"/>
      <c r="C19" s="77"/>
      <c r="D19" s="35">
        <v>3.98</v>
      </c>
      <c r="E19" s="35">
        <v>3.98</v>
      </c>
      <c r="F19" s="35">
        <v>3.98</v>
      </c>
      <c r="G19" s="35">
        <v>3.98</v>
      </c>
      <c r="H19" s="35">
        <v>3.98</v>
      </c>
      <c r="I19" s="35">
        <v>3.98</v>
      </c>
      <c r="J19" s="35">
        <v>3.98</v>
      </c>
      <c r="K19" s="35">
        <v>3.98</v>
      </c>
      <c r="L19" s="35">
        <v>3.98</v>
      </c>
      <c r="M19" s="35">
        <v>3.98</v>
      </c>
      <c r="N19" s="35">
        <v>3.98</v>
      </c>
      <c r="O19" s="35">
        <v>3.98</v>
      </c>
    </row>
    <row r="20" spans="1:16" ht="17.25" customHeight="1" x14ac:dyDescent="0.4">
      <c r="D20" s="18"/>
      <c r="E20" s="2"/>
      <c r="F20" s="3"/>
      <c r="G20" s="18"/>
      <c r="J20" s="18"/>
    </row>
    <row r="21" spans="1:16" s="4" customFormat="1" ht="17.25" customHeight="1" x14ac:dyDescent="0.4">
      <c r="A21" s="4" t="s">
        <v>22</v>
      </c>
    </row>
    <row r="22" spans="1:16" s="4" customFormat="1" ht="17.25" customHeight="1" x14ac:dyDescent="0.4">
      <c r="A22" s="44" t="s">
        <v>1</v>
      </c>
      <c r="B22" s="67" t="s">
        <v>2</v>
      </c>
      <c r="C22" s="68"/>
      <c r="D22" s="19" t="s">
        <v>7</v>
      </c>
      <c r="E22" s="19" t="s">
        <v>8</v>
      </c>
      <c r="F22" s="19" t="s">
        <v>9</v>
      </c>
      <c r="G22" s="19" t="s">
        <v>10</v>
      </c>
      <c r="H22" s="19" t="s">
        <v>11</v>
      </c>
      <c r="I22" s="19" t="s">
        <v>12</v>
      </c>
      <c r="J22" s="19" t="s">
        <v>13</v>
      </c>
      <c r="K22" s="19" t="s">
        <v>14</v>
      </c>
      <c r="L22" s="19" t="s">
        <v>15</v>
      </c>
      <c r="M22" s="19" t="s">
        <v>16</v>
      </c>
      <c r="N22" s="19" t="s">
        <v>17</v>
      </c>
      <c r="O22" s="19" t="s">
        <v>18</v>
      </c>
      <c r="P22" s="19" t="s">
        <v>3</v>
      </c>
    </row>
    <row r="23" spans="1:16" s="4" customFormat="1" ht="17.25" customHeight="1" x14ac:dyDescent="0.4">
      <c r="A23" s="44"/>
      <c r="B23" s="69"/>
      <c r="C23" s="70"/>
      <c r="D23" s="19" t="s">
        <v>20</v>
      </c>
      <c r="E23" s="19" t="s">
        <v>20</v>
      </c>
      <c r="F23" s="19" t="s">
        <v>20</v>
      </c>
      <c r="G23" s="19" t="s">
        <v>20</v>
      </c>
      <c r="H23" s="19" t="s">
        <v>20</v>
      </c>
      <c r="I23" s="19" t="s">
        <v>20</v>
      </c>
      <c r="J23" s="19" t="s">
        <v>20</v>
      </c>
      <c r="K23" s="19" t="s">
        <v>20</v>
      </c>
      <c r="L23" s="19" t="s">
        <v>20</v>
      </c>
      <c r="M23" s="19" t="s">
        <v>20</v>
      </c>
      <c r="N23" s="19" t="s">
        <v>20</v>
      </c>
      <c r="O23" s="19" t="s">
        <v>20</v>
      </c>
      <c r="P23" s="19" t="s">
        <v>20</v>
      </c>
    </row>
    <row r="24" spans="1:16" s="4" customFormat="1" ht="17.25" customHeight="1" x14ac:dyDescent="0.4">
      <c r="A24" s="20">
        <v>1</v>
      </c>
      <c r="B24" s="65" t="s">
        <v>32</v>
      </c>
      <c r="C24" s="66"/>
      <c r="D24" s="41">
        <v>370</v>
      </c>
      <c r="E24" s="41">
        <v>370</v>
      </c>
      <c r="F24" s="41">
        <v>370</v>
      </c>
      <c r="G24" s="41">
        <v>370</v>
      </c>
      <c r="H24" s="41">
        <v>370</v>
      </c>
      <c r="I24" s="41">
        <v>370</v>
      </c>
      <c r="J24" s="41">
        <v>370</v>
      </c>
      <c r="K24" s="41">
        <v>370</v>
      </c>
      <c r="L24" s="41">
        <v>370</v>
      </c>
      <c r="M24" s="41">
        <v>370</v>
      </c>
      <c r="N24" s="41">
        <v>370</v>
      </c>
      <c r="O24" s="41">
        <v>370</v>
      </c>
      <c r="P24" s="42">
        <f t="shared" ref="P24:P34" si="1">SUM(D24:O24)</f>
        <v>4440</v>
      </c>
    </row>
    <row r="25" spans="1:16" s="4" customFormat="1" ht="17.25" customHeight="1" x14ac:dyDescent="0.4">
      <c r="A25" s="20">
        <v>2</v>
      </c>
      <c r="B25" s="65" t="s">
        <v>33</v>
      </c>
      <c r="C25" s="66"/>
      <c r="D25" s="41">
        <v>72</v>
      </c>
      <c r="E25" s="41">
        <v>72</v>
      </c>
      <c r="F25" s="41">
        <v>72</v>
      </c>
      <c r="G25" s="41">
        <v>72</v>
      </c>
      <c r="H25" s="41">
        <v>72</v>
      </c>
      <c r="I25" s="41">
        <v>72</v>
      </c>
      <c r="J25" s="41">
        <v>72</v>
      </c>
      <c r="K25" s="41">
        <v>72</v>
      </c>
      <c r="L25" s="41">
        <v>72</v>
      </c>
      <c r="M25" s="41">
        <v>72</v>
      </c>
      <c r="N25" s="41">
        <v>72</v>
      </c>
      <c r="O25" s="41">
        <v>72</v>
      </c>
      <c r="P25" s="42">
        <f t="shared" si="1"/>
        <v>864</v>
      </c>
    </row>
    <row r="26" spans="1:16" s="4" customFormat="1" ht="17.25" customHeight="1" x14ac:dyDescent="0.4">
      <c r="A26" s="20">
        <v>3</v>
      </c>
      <c r="B26" s="65" t="s">
        <v>34</v>
      </c>
      <c r="C26" s="66"/>
      <c r="D26" s="41">
        <v>27</v>
      </c>
      <c r="E26" s="41">
        <v>27</v>
      </c>
      <c r="F26" s="41">
        <v>27</v>
      </c>
      <c r="G26" s="41">
        <v>27</v>
      </c>
      <c r="H26" s="41">
        <v>27</v>
      </c>
      <c r="I26" s="41">
        <v>27</v>
      </c>
      <c r="J26" s="41">
        <v>27</v>
      </c>
      <c r="K26" s="41">
        <v>27</v>
      </c>
      <c r="L26" s="41">
        <v>27</v>
      </c>
      <c r="M26" s="41">
        <v>27</v>
      </c>
      <c r="N26" s="41">
        <v>27</v>
      </c>
      <c r="O26" s="41">
        <v>27</v>
      </c>
      <c r="P26" s="42">
        <f t="shared" si="1"/>
        <v>324</v>
      </c>
    </row>
    <row r="27" spans="1:16" s="4" customFormat="1" ht="17.25" customHeight="1" x14ac:dyDescent="0.4">
      <c r="A27" s="20">
        <v>4</v>
      </c>
      <c r="B27" s="65" t="s">
        <v>35</v>
      </c>
      <c r="C27" s="66"/>
      <c r="D27" s="41">
        <v>19</v>
      </c>
      <c r="E27" s="41">
        <v>19</v>
      </c>
      <c r="F27" s="41">
        <v>19</v>
      </c>
      <c r="G27" s="41">
        <v>19</v>
      </c>
      <c r="H27" s="41">
        <v>19</v>
      </c>
      <c r="I27" s="41">
        <v>19</v>
      </c>
      <c r="J27" s="41">
        <v>19</v>
      </c>
      <c r="K27" s="41">
        <v>19</v>
      </c>
      <c r="L27" s="41">
        <v>19</v>
      </c>
      <c r="M27" s="41">
        <v>19</v>
      </c>
      <c r="N27" s="41">
        <v>19</v>
      </c>
      <c r="O27" s="41">
        <v>19</v>
      </c>
      <c r="P27" s="42">
        <f t="shared" si="1"/>
        <v>228</v>
      </c>
    </row>
    <row r="28" spans="1:16" s="4" customFormat="1" ht="17.25" customHeight="1" x14ac:dyDescent="0.4">
      <c r="A28" s="20">
        <v>5</v>
      </c>
      <c r="B28" s="65" t="s">
        <v>36</v>
      </c>
      <c r="C28" s="66"/>
      <c r="D28" s="41">
        <v>63</v>
      </c>
      <c r="E28" s="41">
        <v>63</v>
      </c>
      <c r="F28" s="41">
        <v>63</v>
      </c>
      <c r="G28" s="41">
        <v>63</v>
      </c>
      <c r="H28" s="41">
        <v>63</v>
      </c>
      <c r="I28" s="41">
        <v>63</v>
      </c>
      <c r="J28" s="41">
        <v>63</v>
      </c>
      <c r="K28" s="41">
        <v>63</v>
      </c>
      <c r="L28" s="41">
        <v>63</v>
      </c>
      <c r="M28" s="41">
        <v>63</v>
      </c>
      <c r="N28" s="41">
        <v>63</v>
      </c>
      <c r="O28" s="41">
        <v>63</v>
      </c>
      <c r="P28" s="42">
        <f t="shared" si="1"/>
        <v>756</v>
      </c>
    </row>
    <row r="29" spans="1:16" s="4" customFormat="1" ht="17.25" customHeight="1" x14ac:dyDescent="0.4">
      <c r="A29" s="20">
        <v>6</v>
      </c>
      <c r="B29" s="65" t="s">
        <v>37</v>
      </c>
      <c r="C29" s="66"/>
      <c r="D29" s="41">
        <v>33</v>
      </c>
      <c r="E29" s="41">
        <v>33</v>
      </c>
      <c r="F29" s="41">
        <v>33</v>
      </c>
      <c r="G29" s="41">
        <v>33</v>
      </c>
      <c r="H29" s="41">
        <v>33</v>
      </c>
      <c r="I29" s="41">
        <v>33</v>
      </c>
      <c r="J29" s="41">
        <v>33</v>
      </c>
      <c r="K29" s="41">
        <v>33</v>
      </c>
      <c r="L29" s="41">
        <v>33</v>
      </c>
      <c r="M29" s="41">
        <v>33</v>
      </c>
      <c r="N29" s="41">
        <v>33</v>
      </c>
      <c r="O29" s="41">
        <v>33</v>
      </c>
      <c r="P29" s="42">
        <f t="shared" si="1"/>
        <v>396</v>
      </c>
    </row>
    <row r="30" spans="1:16" s="4" customFormat="1" ht="17.25" customHeight="1" x14ac:dyDescent="0.4">
      <c r="A30" s="20">
        <v>7</v>
      </c>
      <c r="B30" s="65" t="s">
        <v>38</v>
      </c>
      <c r="C30" s="66"/>
      <c r="D30" s="41">
        <v>16</v>
      </c>
      <c r="E30" s="41">
        <v>16</v>
      </c>
      <c r="F30" s="41">
        <v>16</v>
      </c>
      <c r="G30" s="41">
        <v>16</v>
      </c>
      <c r="H30" s="41">
        <v>16</v>
      </c>
      <c r="I30" s="41">
        <v>16</v>
      </c>
      <c r="J30" s="41">
        <v>16</v>
      </c>
      <c r="K30" s="41">
        <v>16</v>
      </c>
      <c r="L30" s="41">
        <v>16</v>
      </c>
      <c r="M30" s="41">
        <v>16</v>
      </c>
      <c r="N30" s="41">
        <v>16</v>
      </c>
      <c r="O30" s="41">
        <v>16</v>
      </c>
      <c r="P30" s="42">
        <f t="shared" si="1"/>
        <v>192</v>
      </c>
    </row>
    <row r="31" spans="1:16" s="4" customFormat="1" ht="17.25" customHeight="1" x14ac:dyDescent="0.4">
      <c r="A31" s="20">
        <v>8</v>
      </c>
      <c r="B31" s="65" t="s">
        <v>39</v>
      </c>
      <c r="C31" s="66"/>
      <c r="D31" s="41">
        <v>108</v>
      </c>
      <c r="E31" s="41">
        <v>108</v>
      </c>
      <c r="F31" s="41">
        <v>108</v>
      </c>
      <c r="G31" s="41">
        <v>108</v>
      </c>
      <c r="H31" s="41">
        <v>108</v>
      </c>
      <c r="I31" s="41">
        <v>108</v>
      </c>
      <c r="J31" s="41">
        <v>108</v>
      </c>
      <c r="K31" s="41">
        <v>108</v>
      </c>
      <c r="L31" s="41">
        <v>108</v>
      </c>
      <c r="M31" s="41">
        <v>108</v>
      </c>
      <c r="N31" s="41">
        <v>108</v>
      </c>
      <c r="O31" s="41">
        <v>108</v>
      </c>
      <c r="P31" s="42">
        <f t="shared" si="1"/>
        <v>1296</v>
      </c>
    </row>
    <row r="32" spans="1:16" s="4" customFormat="1" ht="17.25" customHeight="1" x14ac:dyDescent="0.4">
      <c r="A32" s="20">
        <v>9</v>
      </c>
      <c r="B32" s="65" t="s">
        <v>40</v>
      </c>
      <c r="C32" s="66"/>
      <c r="D32" s="41">
        <v>82</v>
      </c>
      <c r="E32" s="41">
        <v>82</v>
      </c>
      <c r="F32" s="41">
        <v>82</v>
      </c>
      <c r="G32" s="41">
        <v>82</v>
      </c>
      <c r="H32" s="41">
        <v>82</v>
      </c>
      <c r="I32" s="41">
        <v>82</v>
      </c>
      <c r="J32" s="41">
        <v>82</v>
      </c>
      <c r="K32" s="41">
        <v>82</v>
      </c>
      <c r="L32" s="41">
        <v>82</v>
      </c>
      <c r="M32" s="41">
        <v>82</v>
      </c>
      <c r="N32" s="41">
        <v>82</v>
      </c>
      <c r="O32" s="41">
        <v>82</v>
      </c>
      <c r="P32" s="42">
        <f t="shared" si="1"/>
        <v>984</v>
      </c>
    </row>
    <row r="33" spans="1:16" s="4" customFormat="1" ht="17.25" customHeight="1" x14ac:dyDescent="0.4">
      <c r="A33" s="20">
        <v>10</v>
      </c>
      <c r="B33" s="65" t="s">
        <v>41</v>
      </c>
      <c r="C33" s="66"/>
      <c r="D33" s="41">
        <v>75</v>
      </c>
      <c r="E33" s="41">
        <v>75</v>
      </c>
      <c r="F33" s="41">
        <v>75</v>
      </c>
      <c r="G33" s="41">
        <v>75</v>
      </c>
      <c r="H33" s="41">
        <v>75</v>
      </c>
      <c r="I33" s="41">
        <v>75</v>
      </c>
      <c r="J33" s="41">
        <v>75</v>
      </c>
      <c r="K33" s="41">
        <v>75</v>
      </c>
      <c r="L33" s="41">
        <v>75</v>
      </c>
      <c r="M33" s="41">
        <v>75</v>
      </c>
      <c r="N33" s="41">
        <v>75</v>
      </c>
      <c r="O33" s="41">
        <v>75</v>
      </c>
      <c r="P33" s="42">
        <f t="shared" si="1"/>
        <v>900</v>
      </c>
    </row>
    <row r="34" spans="1:16" s="4" customFormat="1" ht="17.25" customHeight="1" x14ac:dyDescent="0.4">
      <c r="A34" s="20">
        <v>11</v>
      </c>
      <c r="B34" s="65" t="s">
        <v>42</v>
      </c>
      <c r="C34" s="66"/>
      <c r="D34" s="41">
        <v>293</v>
      </c>
      <c r="E34" s="41">
        <v>293</v>
      </c>
      <c r="F34" s="41">
        <v>293</v>
      </c>
      <c r="G34" s="41">
        <v>293</v>
      </c>
      <c r="H34" s="41">
        <v>293</v>
      </c>
      <c r="I34" s="41">
        <v>293</v>
      </c>
      <c r="J34" s="41">
        <v>293</v>
      </c>
      <c r="K34" s="41">
        <v>293</v>
      </c>
      <c r="L34" s="41">
        <v>293</v>
      </c>
      <c r="M34" s="41">
        <v>293</v>
      </c>
      <c r="N34" s="41">
        <v>293</v>
      </c>
      <c r="O34" s="41">
        <v>293</v>
      </c>
      <c r="P34" s="42">
        <f t="shared" si="1"/>
        <v>3516</v>
      </c>
    </row>
    <row r="35" spans="1:16" s="4" customFormat="1" ht="17.25" customHeight="1" x14ac:dyDescent="0.4">
      <c r="A35" s="20">
        <v>12</v>
      </c>
      <c r="B35" s="65" t="s">
        <v>67</v>
      </c>
      <c r="C35" s="66"/>
      <c r="D35" s="41">
        <v>46</v>
      </c>
      <c r="E35" s="41">
        <v>46</v>
      </c>
      <c r="F35" s="41">
        <v>46</v>
      </c>
      <c r="G35" s="41">
        <v>46</v>
      </c>
      <c r="H35" s="41">
        <v>46</v>
      </c>
      <c r="I35" s="41">
        <v>46</v>
      </c>
      <c r="J35" s="41">
        <v>46</v>
      </c>
      <c r="K35" s="41">
        <v>46</v>
      </c>
      <c r="L35" s="41">
        <v>46</v>
      </c>
      <c r="M35" s="41">
        <v>46</v>
      </c>
      <c r="N35" s="41">
        <v>46</v>
      </c>
      <c r="O35" s="41">
        <v>46</v>
      </c>
      <c r="P35" s="42">
        <f t="shared" ref="P35:P36" si="2">SUM(D35:O35)</f>
        <v>552</v>
      </c>
    </row>
    <row r="36" spans="1:16" s="4" customFormat="1" ht="17.25" customHeight="1" x14ac:dyDescent="0.4">
      <c r="A36" s="20">
        <v>13</v>
      </c>
      <c r="B36" s="65" t="s">
        <v>68</v>
      </c>
      <c r="C36" s="66"/>
      <c r="D36" s="41">
        <v>41</v>
      </c>
      <c r="E36" s="41">
        <v>41</v>
      </c>
      <c r="F36" s="41">
        <v>41</v>
      </c>
      <c r="G36" s="41">
        <v>41</v>
      </c>
      <c r="H36" s="41">
        <v>41</v>
      </c>
      <c r="I36" s="41">
        <v>41</v>
      </c>
      <c r="J36" s="41">
        <v>41</v>
      </c>
      <c r="K36" s="41">
        <v>41</v>
      </c>
      <c r="L36" s="41">
        <v>41</v>
      </c>
      <c r="M36" s="41">
        <v>41</v>
      </c>
      <c r="N36" s="41">
        <v>41</v>
      </c>
      <c r="O36" s="41">
        <v>41</v>
      </c>
      <c r="P36" s="42">
        <f t="shared" si="2"/>
        <v>492</v>
      </c>
    </row>
    <row r="37" spans="1:16" s="4" customFormat="1" ht="17.25" customHeight="1" x14ac:dyDescent="0.4">
      <c r="A37" s="2"/>
      <c r="B37" s="74" t="s">
        <v>71</v>
      </c>
      <c r="C37" s="74"/>
      <c r="D37" s="43">
        <f>SUM(D24:D36)</f>
        <v>1245</v>
      </c>
      <c r="E37" s="43">
        <f t="shared" ref="E37:P37" si="3">SUM(E24:E36)</f>
        <v>1245</v>
      </c>
      <c r="F37" s="43">
        <f t="shared" si="3"/>
        <v>1245</v>
      </c>
      <c r="G37" s="43">
        <f t="shared" si="3"/>
        <v>1245</v>
      </c>
      <c r="H37" s="43">
        <f t="shared" si="3"/>
        <v>1245</v>
      </c>
      <c r="I37" s="43">
        <f t="shared" si="3"/>
        <v>1245</v>
      </c>
      <c r="J37" s="43">
        <f t="shared" si="3"/>
        <v>1245</v>
      </c>
      <c r="K37" s="43">
        <f t="shared" si="3"/>
        <v>1245</v>
      </c>
      <c r="L37" s="43">
        <f t="shared" si="3"/>
        <v>1245</v>
      </c>
      <c r="M37" s="43">
        <f t="shared" si="3"/>
        <v>1245</v>
      </c>
      <c r="N37" s="43">
        <f t="shared" si="3"/>
        <v>1245</v>
      </c>
      <c r="O37" s="43">
        <f t="shared" si="3"/>
        <v>1245</v>
      </c>
      <c r="P37" s="43">
        <f t="shared" si="3"/>
        <v>14940</v>
      </c>
    </row>
    <row r="38" spans="1:16" s="4" customFormat="1" ht="17.25" customHeight="1" x14ac:dyDescent="0.4">
      <c r="A38" s="2"/>
      <c r="B38" s="2"/>
      <c r="C38" s="2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</row>
    <row r="39" spans="1:16" s="4" customFormat="1" ht="17.25" customHeight="1" x14ac:dyDescent="0.4">
      <c r="A39" s="2" t="s">
        <v>21</v>
      </c>
      <c r="B39" s="2"/>
      <c r="C39" s="2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</row>
    <row r="40" spans="1:16" s="4" customFormat="1" ht="17.25" customHeight="1" x14ac:dyDescent="0.4">
      <c r="A40" s="44" t="s">
        <v>1</v>
      </c>
      <c r="B40" s="45" t="s">
        <v>2</v>
      </c>
      <c r="C40" s="45" t="s">
        <v>69</v>
      </c>
      <c r="D40" s="19" t="s">
        <v>7</v>
      </c>
      <c r="E40" s="19" t="s">
        <v>8</v>
      </c>
      <c r="F40" s="19" t="s">
        <v>9</v>
      </c>
      <c r="G40" s="19" t="s">
        <v>10</v>
      </c>
      <c r="H40" s="19" t="s">
        <v>11</v>
      </c>
      <c r="I40" s="19" t="s">
        <v>12</v>
      </c>
      <c r="J40" s="19" t="s">
        <v>13</v>
      </c>
      <c r="K40" s="19" t="s">
        <v>14</v>
      </c>
      <c r="L40" s="19" t="s">
        <v>15</v>
      </c>
      <c r="M40" s="19" t="s">
        <v>16</v>
      </c>
      <c r="N40" s="19" t="s">
        <v>17</v>
      </c>
      <c r="O40" s="19" t="s">
        <v>18</v>
      </c>
      <c r="P40" s="19" t="s">
        <v>3</v>
      </c>
    </row>
    <row r="41" spans="1:16" s="4" customFormat="1" ht="17.25" customHeight="1" x14ac:dyDescent="0.4">
      <c r="A41" s="44"/>
      <c r="B41" s="46"/>
      <c r="C41" s="46"/>
      <c r="D41" s="19" t="s">
        <v>4</v>
      </c>
      <c r="E41" s="19" t="s">
        <v>4</v>
      </c>
      <c r="F41" s="19" t="s">
        <v>4</v>
      </c>
      <c r="G41" s="19" t="s">
        <v>4</v>
      </c>
      <c r="H41" s="19" t="s">
        <v>4</v>
      </c>
      <c r="I41" s="19" t="s">
        <v>4</v>
      </c>
      <c r="J41" s="19" t="s">
        <v>5</v>
      </c>
      <c r="K41" s="19" t="s">
        <v>4</v>
      </c>
      <c r="L41" s="19" t="s">
        <v>4</v>
      </c>
      <c r="M41" s="19" t="s">
        <v>4</v>
      </c>
      <c r="N41" s="19" t="s">
        <v>4</v>
      </c>
      <c r="O41" s="19" t="s">
        <v>4</v>
      </c>
      <c r="P41" s="19" t="s">
        <v>4</v>
      </c>
    </row>
    <row r="42" spans="1:16" s="4" customFormat="1" ht="17.25" customHeight="1" x14ac:dyDescent="0.4">
      <c r="A42" s="62">
        <v>1</v>
      </c>
      <c r="B42" s="59" t="s">
        <v>56</v>
      </c>
      <c r="C42" s="20" t="s">
        <v>72</v>
      </c>
      <c r="D42" s="41"/>
      <c r="E42" s="41"/>
      <c r="F42" s="41"/>
      <c r="G42" s="41">
        <v>19997</v>
      </c>
      <c r="H42" s="41">
        <v>18724</v>
      </c>
      <c r="I42" s="41">
        <v>17943</v>
      </c>
      <c r="J42" s="41"/>
      <c r="K42" s="41"/>
      <c r="L42" s="41"/>
      <c r="M42" s="41"/>
      <c r="N42" s="41"/>
      <c r="O42" s="41"/>
      <c r="P42" s="42">
        <f>SUM(D42:O42)</f>
        <v>56664</v>
      </c>
    </row>
    <row r="43" spans="1:16" s="4" customFormat="1" ht="17.25" customHeight="1" x14ac:dyDescent="0.4">
      <c r="A43" s="63"/>
      <c r="B43" s="60"/>
      <c r="C43" s="20" t="s">
        <v>73</v>
      </c>
      <c r="D43" s="41"/>
      <c r="E43" s="41"/>
      <c r="F43" s="41"/>
      <c r="G43" s="41">
        <v>75129</v>
      </c>
      <c r="H43" s="41">
        <v>69976</v>
      </c>
      <c r="I43" s="41">
        <v>68263</v>
      </c>
      <c r="J43" s="41"/>
      <c r="K43" s="41"/>
      <c r="L43" s="41"/>
      <c r="M43" s="41"/>
      <c r="N43" s="41"/>
      <c r="O43" s="41"/>
      <c r="P43" s="42">
        <f t="shared" ref="P43:P85" si="4">SUM(D43:O43)</f>
        <v>213368</v>
      </c>
    </row>
    <row r="44" spans="1:16" s="4" customFormat="1" ht="17.25" customHeight="1" x14ac:dyDescent="0.4">
      <c r="A44" s="63"/>
      <c r="B44" s="60"/>
      <c r="C44" s="20" t="s">
        <v>74</v>
      </c>
      <c r="D44" s="41">
        <v>88010</v>
      </c>
      <c r="E44" s="41">
        <v>74294</v>
      </c>
      <c r="F44" s="41">
        <v>88311</v>
      </c>
      <c r="G44" s="41"/>
      <c r="H44" s="41"/>
      <c r="I44" s="41"/>
      <c r="J44" s="41">
        <v>90305</v>
      </c>
      <c r="K44" s="41">
        <v>85682</v>
      </c>
      <c r="L44" s="41">
        <v>93681</v>
      </c>
      <c r="M44" s="41">
        <v>87609</v>
      </c>
      <c r="N44" s="41">
        <v>87502</v>
      </c>
      <c r="O44" s="41">
        <v>95816</v>
      </c>
      <c r="P44" s="42">
        <f t="shared" si="4"/>
        <v>791210</v>
      </c>
    </row>
    <row r="45" spans="1:16" s="4" customFormat="1" ht="17.25" customHeight="1" x14ac:dyDescent="0.4">
      <c r="A45" s="64"/>
      <c r="B45" s="61"/>
      <c r="C45" s="20" t="s">
        <v>75</v>
      </c>
      <c r="D45" s="41">
        <v>104210</v>
      </c>
      <c r="E45" s="41">
        <v>112451</v>
      </c>
      <c r="F45" s="41">
        <v>98717</v>
      </c>
      <c r="G45" s="41">
        <v>104145</v>
      </c>
      <c r="H45" s="41">
        <v>110624</v>
      </c>
      <c r="I45" s="41">
        <v>101138</v>
      </c>
      <c r="J45" s="41">
        <v>95446</v>
      </c>
      <c r="K45" s="41">
        <v>100230</v>
      </c>
      <c r="L45" s="41">
        <v>113061</v>
      </c>
      <c r="M45" s="41">
        <v>120672</v>
      </c>
      <c r="N45" s="41">
        <v>105239</v>
      </c>
      <c r="O45" s="41">
        <v>108961</v>
      </c>
      <c r="P45" s="42">
        <f t="shared" si="4"/>
        <v>1274894</v>
      </c>
    </row>
    <row r="46" spans="1:16" s="4" customFormat="1" ht="17.25" customHeight="1" x14ac:dyDescent="0.4">
      <c r="A46" s="62">
        <v>2</v>
      </c>
      <c r="B46" s="59" t="s">
        <v>57</v>
      </c>
      <c r="C46" s="20" t="s">
        <v>72</v>
      </c>
      <c r="D46" s="41"/>
      <c r="E46" s="41"/>
      <c r="F46" s="41"/>
      <c r="G46" s="41">
        <v>3437</v>
      </c>
      <c r="H46" s="41">
        <v>3374</v>
      </c>
      <c r="I46" s="41">
        <v>3243</v>
      </c>
      <c r="J46" s="41"/>
      <c r="K46" s="41"/>
      <c r="L46" s="41"/>
      <c r="M46" s="41"/>
      <c r="N46" s="41"/>
      <c r="O46" s="41"/>
      <c r="P46" s="42">
        <f t="shared" si="4"/>
        <v>10054</v>
      </c>
    </row>
    <row r="47" spans="1:16" s="4" customFormat="1" ht="17.25" customHeight="1" x14ac:dyDescent="0.4">
      <c r="A47" s="63"/>
      <c r="B47" s="60"/>
      <c r="C47" s="20" t="s">
        <v>73</v>
      </c>
      <c r="D47" s="41"/>
      <c r="E47" s="41"/>
      <c r="F47" s="41"/>
      <c r="G47" s="41">
        <v>12895</v>
      </c>
      <c r="H47" s="41">
        <v>12449</v>
      </c>
      <c r="I47" s="41">
        <v>11947</v>
      </c>
      <c r="J47" s="41"/>
      <c r="K47" s="41"/>
      <c r="L47" s="41"/>
      <c r="M47" s="41"/>
      <c r="N47" s="41"/>
      <c r="O47" s="41"/>
      <c r="P47" s="42">
        <f t="shared" si="4"/>
        <v>37291</v>
      </c>
    </row>
    <row r="48" spans="1:16" s="4" customFormat="1" ht="17.25" customHeight="1" x14ac:dyDescent="0.4">
      <c r="A48" s="63"/>
      <c r="B48" s="60"/>
      <c r="C48" s="20" t="s">
        <v>74</v>
      </c>
      <c r="D48" s="41">
        <v>14600</v>
      </c>
      <c r="E48" s="41">
        <v>13791</v>
      </c>
      <c r="F48" s="41">
        <v>16045</v>
      </c>
      <c r="G48" s="41"/>
      <c r="H48" s="41"/>
      <c r="I48" s="41"/>
      <c r="J48" s="41">
        <v>16629</v>
      </c>
      <c r="K48" s="41">
        <v>15320</v>
      </c>
      <c r="L48" s="41">
        <v>14881</v>
      </c>
      <c r="M48" s="41">
        <v>13618</v>
      </c>
      <c r="N48" s="41">
        <v>13467</v>
      </c>
      <c r="O48" s="41">
        <v>15259</v>
      </c>
      <c r="P48" s="42">
        <f t="shared" si="4"/>
        <v>133610</v>
      </c>
    </row>
    <row r="49" spans="1:16" s="4" customFormat="1" ht="17.25" customHeight="1" x14ac:dyDescent="0.4">
      <c r="A49" s="64"/>
      <c r="B49" s="61"/>
      <c r="C49" s="20" t="s">
        <v>75</v>
      </c>
      <c r="D49" s="41">
        <v>15707</v>
      </c>
      <c r="E49" s="41">
        <v>18153</v>
      </c>
      <c r="F49" s="41">
        <v>16355</v>
      </c>
      <c r="G49" s="41">
        <v>16311</v>
      </c>
      <c r="H49" s="41">
        <v>17032</v>
      </c>
      <c r="I49" s="41">
        <v>16258</v>
      </c>
      <c r="J49" s="41">
        <v>16427</v>
      </c>
      <c r="K49" s="41">
        <v>16594</v>
      </c>
      <c r="L49" s="41">
        <v>17133</v>
      </c>
      <c r="M49" s="41">
        <v>17537</v>
      </c>
      <c r="N49" s="41">
        <v>14720</v>
      </c>
      <c r="O49" s="41">
        <v>15840</v>
      </c>
      <c r="P49" s="42">
        <f t="shared" si="4"/>
        <v>198067</v>
      </c>
    </row>
    <row r="50" spans="1:16" s="4" customFormat="1" ht="17.25" customHeight="1" x14ac:dyDescent="0.4">
      <c r="A50" s="62">
        <v>3</v>
      </c>
      <c r="B50" s="59" t="s">
        <v>58</v>
      </c>
      <c r="C50" s="20" t="s">
        <v>72</v>
      </c>
      <c r="D50" s="41"/>
      <c r="E50" s="41"/>
      <c r="F50" s="41"/>
      <c r="G50" s="41">
        <v>1480</v>
      </c>
      <c r="H50" s="41">
        <v>1450</v>
      </c>
      <c r="I50" s="41">
        <v>1357</v>
      </c>
      <c r="J50" s="41"/>
      <c r="K50" s="41"/>
      <c r="L50" s="41"/>
      <c r="M50" s="41"/>
      <c r="N50" s="41"/>
      <c r="O50" s="41"/>
      <c r="P50" s="42">
        <f t="shared" si="4"/>
        <v>4287</v>
      </c>
    </row>
    <row r="51" spans="1:16" s="4" customFormat="1" ht="17.25" customHeight="1" x14ac:dyDescent="0.4">
      <c r="A51" s="63"/>
      <c r="B51" s="60"/>
      <c r="C51" s="20" t="s">
        <v>73</v>
      </c>
      <c r="D51" s="41"/>
      <c r="E51" s="41"/>
      <c r="F51" s="41"/>
      <c r="G51" s="41">
        <v>5552</v>
      </c>
      <c r="H51" s="41">
        <v>5332</v>
      </c>
      <c r="I51" s="41">
        <v>5038</v>
      </c>
      <c r="J51" s="41"/>
      <c r="K51" s="41"/>
      <c r="L51" s="41"/>
      <c r="M51" s="41"/>
      <c r="N51" s="41"/>
      <c r="O51" s="41"/>
      <c r="P51" s="42">
        <f t="shared" si="4"/>
        <v>15922</v>
      </c>
    </row>
    <row r="52" spans="1:16" s="4" customFormat="1" ht="17.25" customHeight="1" x14ac:dyDescent="0.4">
      <c r="A52" s="63"/>
      <c r="B52" s="60"/>
      <c r="C52" s="20" t="s">
        <v>74</v>
      </c>
      <c r="D52" s="41">
        <v>6583</v>
      </c>
      <c r="E52" s="41">
        <v>5662</v>
      </c>
      <c r="F52" s="41">
        <v>6459</v>
      </c>
      <c r="G52" s="41"/>
      <c r="H52" s="41"/>
      <c r="I52" s="41"/>
      <c r="J52" s="41">
        <v>6763</v>
      </c>
      <c r="K52" s="41">
        <v>6288</v>
      </c>
      <c r="L52" s="41">
        <v>7215</v>
      </c>
      <c r="M52" s="41">
        <v>6492</v>
      </c>
      <c r="N52" s="41">
        <v>6487</v>
      </c>
      <c r="O52" s="41">
        <v>7300</v>
      </c>
      <c r="P52" s="42">
        <f t="shared" si="4"/>
        <v>59249</v>
      </c>
    </row>
    <row r="53" spans="1:16" s="4" customFormat="1" ht="17.25" customHeight="1" x14ac:dyDescent="0.4">
      <c r="A53" s="64"/>
      <c r="B53" s="61"/>
      <c r="C53" s="20" t="s">
        <v>75</v>
      </c>
      <c r="D53" s="41">
        <v>7031</v>
      </c>
      <c r="E53" s="41">
        <v>7581</v>
      </c>
      <c r="F53" s="41">
        <v>6295</v>
      </c>
      <c r="G53" s="41">
        <v>6698</v>
      </c>
      <c r="H53" s="41">
        <v>6970</v>
      </c>
      <c r="I53" s="41">
        <v>6736</v>
      </c>
      <c r="J53" s="41">
        <v>6477</v>
      </c>
      <c r="K53" s="41">
        <v>6676</v>
      </c>
      <c r="L53" s="41">
        <v>8268</v>
      </c>
      <c r="M53" s="41">
        <v>8560</v>
      </c>
      <c r="N53" s="41">
        <v>7133</v>
      </c>
      <c r="O53" s="41">
        <v>7708</v>
      </c>
      <c r="P53" s="42">
        <f t="shared" si="4"/>
        <v>86133</v>
      </c>
    </row>
    <row r="54" spans="1:16" s="4" customFormat="1" ht="17.25" customHeight="1" x14ac:dyDescent="0.4">
      <c r="A54" s="62">
        <v>4</v>
      </c>
      <c r="B54" s="59" t="s">
        <v>59</v>
      </c>
      <c r="C54" s="20" t="s">
        <v>72</v>
      </c>
      <c r="D54" s="41"/>
      <c r="E54" s="41"/>
      <c r="F54" s="41"/>
      <c r="G54" s="41">
        <v>993</v>
      </c>
      <c r="H54" s="41">
        <v>938</v>
      </c>
      <c r="I54" s="41">
        <v>816</v>
      </c>
      <c r="J54" s="41"/>
      <c r="K54" s="41"/>
      <c r="L54" s="41"/>
      <c r="M54" s="41"/>
      <c r="N54" s="41"/>
      <c r="O54" s="41"/>
      <c r="P54" s="42">
        <f t="shared" si="4"/>
        <v>2747</v>
      </c>
    </row>
    <row r="55" spans="1:16" s="4" customFormat="1" ht="17.25" customHeight="1" x14ac:dyDescent="0.4">
      <c r="A55" s="63"/>
      <c r="B55" s="60"/>
      <c r="C55" s="20" t="s">
        <v>73</v>
      </c>
      <c r="D55" s="41"/>
      <c r="E55" s="41"/>
      <c r="F55" s="41"/>
      <c r="G55" s="41">
        <v>3575</v>
      </c>
      <c r="H55" s="41">
        <v>3403</v>
      </c>
      <c r="I55" s="41">
        <v>3024</v>
      </c>
      <c r="J55" s="41"/>
      <c r="K55" s="41"/>
      <c r="L55" s="41"/>
      <c r="M55" s="41"/>
      <c r="N55" s="41"/>
      <c r="O55" s="41"/>
      <c r="P55" s="42">
        <f t="shared" si="4"/>
        <v>10002</v>
      </c>
    </row>
    <row r="56" spans="1:16" s="4" customFormat="1" ht="17.25" customHeight="1" x14ac:dyDescent="0.4">
      <c r="A56" s="63"/>
      <c r="B56" s="60"/>
      <c r="C56" s="20" t="s">
        <v>74</v>
      </c>
      <c r="D56" s="41">
        <v>3735</v>
      </c>
      <c r="E56" s="41">
        <v>3241</v>
      </c>
      <c r="F56" s="41">
        <v>3858</v>
      </c>
      <c r="G56" s="41"/>
      <c r="H56" s="41"/>
      <c r="I56" s="41"/>
      <c r="J56" s="41">
        <v>3682</v>
      </c>
      <c r="K56" s="41">
        <v>3529</v>
      </c>
      <c r="L56" s="41">
        <v>4065</v>
      </c>
      <c r="M56" s="41">
        <v>3766</v>
      </c>
      <c r="N56" s="41">
        <v>3862</v>
      </c>
      <c r="O56" s="41">
        <v>4490</v>
      </c>
      <c r="P56" s="42">
        <f t="shared" si="4"/>
        <v>34228</v>
      </c>
    </row>
    <row r="57" spans="1:16" s="4" customFormat="1" ht="17.25" customHeight="1" x14ac:dyDescent="0.4">
      <c r="A57" s="64"/>
      <c r="B57" s="61"/>
      <c r="C57" s="20" t="s">
        <v>75</v>
      </c>
      <c r="D57" s="41">
        <v>3959</v>
      </c>
      <c r="E57" s="41">
        <v>4274</v>
      </c>
      <c r="F57" s="41">
        <v>3730</v>
      </c>
      <c r="G57" s="41">
        <v>4228</v>
      </c>
      <c r="H57" s="41">
        <v>4337</v>
      </c>
      <c r="I57" s="41">
        <v>3956</v>
      </c>
      <c r="J57" s="41">
        <v>3867</v>
      </c>
      <c r="K57" s="41">
        <v>3795</v>
      </c>
      <c r="L57" s="41">
        <v>4575</v>
      </c>
      <c r="M57" s="41">
        <v>4975</v>
      </c>
      <c r="N57" s="41">
        <v>4136</v>
      </c>
      <c r="O57" s="41">
        <v>4809</v>
      </c>
      <c r="P57" s="42">
        <f t="shared" si="4"/>
        <v>50641</v>
      </c>
    </row>
    <row r="58" spans="1:16" s="4" customFormat="1" ht="17.25" customHeight="1" x14ac:dyDescent="0.4">
      <c r="A58" s="62">
        <v>5</v>
      </c>
      <c r="B58" s="59" t="s">
        <v>60</v>
      </c>
      <c r="C58" s="20" t="s">
        <v>72</v>
      </c>
      <c r="D58" s="41"/>
      <c r="E58" s="41"/>
      <c r="F58" s="41"/>
      <c r="G58" s="41">
        <v>2464</v>
      </c>
      <c r="H58" s="41">
        <v>2270</v>
      </c>
      <c r="I58" s="41">
        <v>2039</v>
      </c>
      <c r="J58" s="41"/>
      <c r="K58" s="41"/>
      <c r="L58" s="41"/>
      <c r="M58" s="41"/>
      <c r="N58" s="41"/>
      <c r="O58" s="41"/>
      <c r="P58" s="42">
        <f t="shared" si="4"/>
        <v>6773</v>
      </c>
    </row>
    <row r="59" spans="1:16" s="4" customFormat="1" ht="17.25" customHeight="1" x14ac:dyDescent="0.4">
      <c r="A59" s="63"/>
      <c r="B59" s="60"/>
      <c r="C59" s="20" t="s">
        <v>73</v>
      </c>
      <c r="D59" s="41"/>
      <c r="E59" s="41"/>
      <c r="F59" s="41"/>
      <c r="G59" s="41">
        <v>9601</v>
      </c>
      <c r="H59" s="41">
        <v>9382</v>
      </c>
      <c r="I59" s="41">
        <v>8362</v>
      </c>
      <c r="J59" s="41"/>
      <c r="K59" s="41"/>
      <c r="L59" s="41"/>
      <c r="M59" s="41"/>
      <c r="N59" s="41"/>
      <c r="O59" s="41"/>
      <c r="P59" s="42">
        <f t="shared" si="4"/>
        <v>27345</v>
      </c>
    </row>
    <row r="60" spans="1:16" s="4" customFormat="1" ht="17.25" customHeight="1" x14ac:dyDescent="0.4">
      <c r="A60" s="63"/>
      <c r="B60" s="60"/>
      <c r="C60" s="20" t="s">
        <v>74</v>
      </c>
      <c r="D60" s="41">
        <v>9500</v>
      </c>
      <c r="E60" s="41">
        <v>8633</v>
      </c>
      <c r="F60" s="41">
        <v>9950</v>
      </c>
      <c r="G60" s="41"/>
      <c r="H60" s="41"/>
      <c r="I60" s="41"/>
      <c r="J60" s="41">
        <v>10181</v>
      </c>
      <c r="K60" s="41">
        <v>9425</v>
      </c>
      <c r="L60" s="41">
        <v>9939</v>
      </c>
      <c r="M60" s="41">
        <v>9189</v>
      </c>
      <c r="N60" s="41">
        <v>9096</v>
      </c>
      <c r="O60" s="41">
        <v>10119</v>
      </c>
      <c r="P60" s="42">
        <f t="shared" si="4"/>
        <v>86032</v>
      </c>
    </row>
    <row r="61" spans="1:16" s="4" customFormat="1" ht="17.25" customHeight="1" x14ac:dyDescent="0.4">
      <c r="A61" s="64"/>
      <c r="B61" s="61"/>
      <c r="C61" s="20" t="s">
        <v>75</v>
      </c>
      <c r="D61" s="41">
        <v>8560</v>
      </c>
      <c r="E61" s="41">
        <v>9916</v>
      </c>
      <c r="F61" s="41">
        <v>8228</v>
      </c>
      <c r="G61" s="41">
        <v>9205</v>
      </c>
      <c r="H61" s="41">
        <v>10343</v>
      </c>
      <c r="I61" s="41">
        <v>9004</v>
      </c>
      <c r="J61" s="41">
        <v>8094</v>
      </c>
      <c r="K61" s="41">
        <v>8443</v>
      </c>
      <c r="L61" s="41">
        <v>9342</v>
      </c>
      <c r="M61" s="41">
        <v>10172</v>
      </c>
      <c r="N61" s="41">
        <v>8531</v>
      </c>
      <c r="O61" s="41">
        <v>8929</v>
      </c>
      <c r="P61" s="42">
        <f t="shared" si="4"/>
        <v>108767</v>
      </c>
    </row>
    <row r="62" spans="1:16" s="4" customFormat="1" ht="17.25" customHeight="1" x14ac:dyDescent="0.4">
      <c r="A62" s="62">
        <v>6</v>
      </c>
      <c r="B62" s="59" t="s">
        <v>61</v>
      </c>
      <c r="C62" s="20" t="s">
        <v>72</v>
      </c>
      <c r="D62" s="41"/>
      <c r="E62" s="41"/>
      <c r="F62" s="41"/>
      <c r="G62" s="41">
        <v>1007</v>
      </c>
      <c r="H62" s="41">
        <v>1061</v>
      </c>
      <c r="I62" s="41">
        <v>1116</v>
      </c>
      <c r="J62" s="41"/>
      <c r="K62" s="41"/>
      <c r="L62" s="41"/>
      <c r="M62" s="41"/>
      <c r="N62" s="41"/>
      <c r="O62" s="41"/>
      <c r="P62" s="42">
        <f t="shared" si="4"/>
        <v>3184</v>
      </c>
    </row>
    <row r="63" spans="1:16" s="4" customFormat="1" ht="17.25" customHeight="1" x14ac:dyDescent="0.4">
      <c r="A63" s="63"/>
      <c r="B63" s="60"/>
      <c r="C63" s="20" t="s">
        <v>73</v>
      </c>
      <c r="D63" s="41"/>
      <c r="E63" s="41"/>
      <c r="F63" s="41"/>
      <c r="G63" s="41">
        <v>3618</v>
      </c>
      <c r="H63" s="41">
        <v>3782</v>
      </c>
      <c r="I63" s="41">
        <v>4023</v>
      </c>
      <c r="J63" s="41"/>
      <c r="K63" s="41"/>
      <c r="L63" s="41"/>
      <c r="M63" s="41"/>
      <c r="N63" s="41"/>
      <c r="O63" s="41"/>
      <c r="P63" s="42">
        <f t="shared" si="4"/>
        <v>11423</v>
      </c>
    </row>
    <row r="64" spans="1:16" s="4" customFormat="1" ht="17.25" customHeight="1" x14ac:dyDescent="0.4">
      <c r="A64" s="63"/>
      <c r="B64" s="60"/>
      <c r="C64" s="20" t="s">
        <v>74</v>
      </c>
      <c r="D64" s="41">
        <v>3862</v>
      </c>
      <c r="E64" s="41">
        <v>3511</v>
      </c>
      <c r="F64" s="41">
        <v>4567</v>
      </c>
      <c r="G64" s="41"/>
      <c r="H64" s="41"/>
      <c r="I64" s="41"/>
      <c r="J64" s="41">
        <v>3922</v>
      </c>
      <c r="K64" s="41">
        <v>3535</v>
      </c>
      <c r="L64" s="41">
        <v>3542</v>
      </c>
      <c r="M64" s="41">
        <v>3512</v>
      </c>
      <c r="N64" s="41">
        <v>3502</v>
      </c>
      <c r="O64" s="41">
        <v>4123</v>
      </c>
      <c r="P64" s="42">
        <f t="shared" si="4"/>
        <v>34076</v>
      </c>
    </row>
    <row r="65" spans="1:16" s="4" customFormat="1" ht="17.25" customHeight="1" x14ac:dyDescent="0.4">
      <c r="A65" s="64"/>
      <c r="B65" s="61"/>
      <c r="C65" s="20" t="s">
        <v>75</v>
      </c>
      <c r="D65" s="41">
        <v>3360</v>
      </c>
      <c r="E65" s="41">
        <v>3893</v>
      </c>
      <c r="F65" s="41">
        <v>3789</v>
      </c>
      <c r="G65" s="41">
        <v>3716</v>
      </c>
      <c r="H65" s="41">
        <v>4270</v>
      </c>
      <c r="I65" s="41">
        <v>4875</v>
      </c>
      <c r="J65" s="41">
        <v>2894</v>
      </c>
      <c r="K65" s="41">
        <v>3149</v>
      </c>
      <c r="L65" s="41">
        <v>3368</v>
      </c>
      <c r="M65" s="41">
        <v>3828</v>
      </c>
      <c r="N65" s="41">
        <v>3229</v>
      </c>
      <c r="O65" s="41">
        <v>3496</v>
      </c>
      <c r="P65" s="42">
        <f t="shared" si="4"/>
        <v>43867</v>
      </c>
    </row>
    <row r="66" spans="1:16" s="4" customFormat="1" ht="17.25" customHeight="1" x14ac:dyDescent="0.4">
      <c r="A66" s="62">
        <v>7</v>
      </c>
      <c r="B66" s="59" t="s">
        <v>62</v>
      </c>
      <c r="C66" s="20" t="s">
        <v>72</v>
      </c>
      <c r="D66" s="41"/>
      <c r="E66" s="41"/>
      <c r="F66" s="41"/>
      <c r="G66" s="41">
        <v>935</v>
      </c>
      <c r="H66" s="41">
        <v>895</v>
      </c>
      <c r="I66" s="41">
        <v>735</v>
      </c>
      <c r="J66" s="41"/>
      <c r="K66" s="41"/>
      <c r="L66" s="41"/>
      <c r="M66" s="41"/>
      <c r="N66" s="41"/>
      <c r="O66" s="41"/>
      <c r="P66" s="42">
        <f t="shared" si="4"/>
        <v>2565</v>
      </c>
    </row>
    <row r="67" spans="1:16" s="4" customFormat="1" ht="17.25" customHeight="1" x14ac:dyDescent="0.4">
      <c r="A67" s="63"/>
      <c r="B67" s="60"/>
      <c r="C67" s="20" t="s">
        <v>73</v>
      </c>
      <c r="D67" s="41"/>
      <c r="E67" s="41"/>
      <c r="F67" s="41"/>
      <c r="G67" s="41">
        <v>3195</v>
      </c>
      <c r="H67" s="41">
        <v>2967</v>
      </c>
      <c r="I67" s="41">
        <v>2508</v>
      </c>
      <c r="J67" s="41"/>
      <c r="K67" s="41"/>
      <c r="L67" s="41"/>
      <c r="M67" s="41"/>
      <c r="N67" s="41"/>
      <c r="O67" s="41"/>
      <c r="P67" s="42">
        <f t="shared" si="4"/>
        <v>8670</v>
      </c>
    </row>
    <row r="68" spans="1:16" s="4" customFormat="1" ht="17.25" customHeight="1" x14ac:dyDescent="0.4">
      <c r="A68" s="63"/>
      <c r="B68" s="60"/>
      <c r="C68" s="20" t="s">
        <v>74</v>
      </c>
      <c r="D68" s="41">
        <v>3275</v>
      </c>
      <c r="E68" s="41">
        <v>2594</v>
      </c>
      <c r="F68" s="41">
        <v>3593</v>
      </c>
      <c r="G68" s="41"/>
      <c r="H68" s="41"/>
      <c r="I68" s="41"/>
      <c r="J68" s="41">
        <v>3044</v>
      </c>
      <c r="K68" s="41">
        <v>2997</v>
      </c>
      <c r="L68" s="41">
        <v>3767</v>
      </c>
      <c r="M68" s="41">
        <v>3468</v>
      </c>
      <c r="N68" s="41">
        <v>3572</v>
      </c>
      <c r="O68" s="41">
        <v>3777</v>
      </c>
      <c r="P68" s="42">
        <f t="shared" si="4"/>
        <v>30087</v>
      </c>
    </row>
    <row r="69" spans="1:16" s="4" customFormat="1" ht="17.25" customHeight="1" x14ac:dyDescent="0.4">
      <c r="A69" s="64"/>
      <c r="B69" s="61"/>
      <c r="C69" s="20" t="s">
        <v>75</v>
      </c>
      <c r="D69" s="41">
        <v>3397</v>
      </c>
      <c r="E69" s="41">
        <v>3183</v>
      </c>
      <c r="F69" s="41">
        <v>3160</v>
      </c>
      <c r="G69" s="41">
        <v>3460</v>
      </c>
      <c r="H69" s="41">
        <v>3409</v>
      </c>
      <c r="I69" s="41">
        <v>3188</v>
      </c>
      <c r="J69" s="41">
        <v>2776</v>
      </c>
      <c r="K69" s="41">
        <v>2945</v>
      </c>
      <c r="L69" s="41">
        <v>4377</v>
      </c>
      <c r="M69" s="41">
        <v>4547</v>
      </c>
      <c r="N69" s="41">
        <v>3923</v>
      </c>
      <c r="O69" s="41">
        <v>3913</v>
      </c>
      <c r="P69" s="42">
        <f t="shared" si="4"/>
        <v>42278</v>
      </c>
    </row>
    <row r="70" spans="1:16" s="4" customFormat="1" ht="17.25" customHeight="1" x14ac:dyDescent="0.4">
      <c r="A70" s="62">
        <v>8</v>
      </c>
      <c r="B70" s="59" t="s">
        <v>63</v>
      </c>
      <c r="C70" s="20" t="s">
        <v>72</v>
      </c>
      <c r="D70" s="41"/>
      <c r="E70" s="41"/>
      <c r="F70" s="41"/>
      <c r="G70" s="41">
        <v>6085</v>
      </c>
      <c r="H70" s="41">
        <v>5797</v>
      </c>
      <c r="I70" s="41">
        <v>5080</v>
      </c>
      <c r="J70" s="41"/>
      <c r="K70" s="41"/>
      <c r="L70" s="41"/>
      <c r="M70" s="41"/>
      <c r="N70" s="41"/>
      <c r="O70" s="41"/>
      <c r="P70" s="42">
        <f t="shared" si="4"/>
        <v>16962</v>
      </c>
    </row>
    <row r="71" spans="1:16" s="4" customFormat="1" ht="17.25" customHeight="1" x14ac:dyDescent="0.4">
      <c r="A71" s="63"/>
      <c r="B71" s="60"/>
      <c r="C71" s="20" t="s">
        <v>73</v>
      </c>
      <c r="D71" s="41"/>
      <c r="E71" s="41"/>
      <c r="F71" s="41"/>
      <c r="G71" s="41">
        <v>21483</v>
      </c>
      <c r="H71" s="41">
        <v>20593</v>
      </c>
      <c r="I71" s="41">
        <v>19669</v>
      </c>
      <c r="J71" s="41"/>
      <c r="K71" s="41"/>
      <c r="L71" s="41"/>
      <c r="M71" s="41"/>
      <c r="N71" s="41"/>
      <c r="O71" s="41"/>
      <c r="P71" s="42">
        <f t="shared" si="4"/>
        <v>61745</v>
      </c>
    </row>
    <row r="72" spans="1:16" s="4" customFormat="1" ht="17.25" customHeight="1" x14ac:dyDescent="0.4">
      <c r="A72" s="63"/>
      <c r="B72" s="60"/>
      <c r="C72" s="20" t="s">
        <v>74</v>
      </c>
      <c r="D72" s="41">
        <v>25680</v>
      </c>
      <c r="E72" s="41">
        <v>23184</v>
      </c>
      <c r="F72" s="41">
        <v>26324</v>
      </c>
      <c r="G72" s="41"/>
      <c r="H72" s="41"/>
      <c r="I72" s="41"/>
      <c r="J72" s="41">
        <v>30212</v>
      </c>
      <c r="K72" s="41">
        <v>27472</v>
      </c>
      <c r="L72" s="41">
        <v>24410</v>
      </c>
      <c r="M72" s="41">
        <v>22825</v>
      </c>
      <c r="N72" s="41">
        <v>20853</v>
      </c>
      <c r="O72" s="41">
        <v>25905</v>
      </c>
      <c r="P72" s="42">
        <f t="shared" si="4"/>
        <v>226865</v>
      </c>
    </row>
    <row r="73" spans="1:16" s="4" customFormat="1" ht="17.25" customHeight="1" x14ac:dyDescent="0.4">
      <c r="A73" s="64"/>
      <c r="B73" s="61"/>
      <c r="C73" s="20" t="s">
        <v>75</v>
      </c>
      <c r="D73" s="41">
        <v>17290</v>
      </c>
      <c r="E73" s="41">
        <v>21027</v>
      </c>
      <c r="F73" s="41">
        <v>14718</v>
      </c>
      <c r="G73" s="41">
        <v>16110</v>
      </c>
      <c r="H73" s="41">
        <v>18245</v>
      </c>
      <c r="I73" s="41">
        <v>17071</v>
      </c>
      <c r="J73" s="41">
        <v>18796</v>
      </c>
      <c r="K73" s="41">
        <v>19337</v>
      </c>
      <c r="L73" s="41">
        <v>17417</v>
      </c>
      <c r="M73" s="41">
        <v>20435</v>
      </c>
      <c r="N73" s="41">
        <v>15421</v>
      </c>
      <c r="O73" s="41">
        <v>18561</v>
      </c>
      <c r="P73" s="42">
        <f t="shared" si="4"/>
        <v>214428</v>
      </c>
    </row>
    <row r="74" spans="1:16" s="4" customFormat="1" ht="17.25" customHeight="1" x14ac:dyDescent="0.4">
      <c r="A74" s="62">
        <v>9</v>
      </c>
      <c r="B74" s="59" t="s">
        <v>64</v>
      </c>
      <c r="C74" s="20" t="s">
        <v>72</v>
      </c>
      <c r="D74" s="41"/>
      <c r="E74" s="41"/>
      <c r="F74" s="41"/>
      <c r="G74" s="41">
        <v>3238</v>
      </c>
      <c r="H74" s="41">
        <v>3132</v>
      </c>
      <c r="I74" s="41">
        <v>2908</v>
      </c>
      <c r="J74" s="41"/>
      <c r="K74" s="41"/>
      <c r="L74" s="41"/>
      <c r="M74" s="41"/>
      <c r="N74" s="41"/>
      <c r="O74" s="41"/>
      <c r="P74" s="42">
        <f t="shared" si="4"/>
        <v>9278</v>
      </c>
    </row>
    <row r="75" spans="1:16" s="4" customFormat="1" ht="17.25" customHeight="1" x14ac:dyDescent="0.4">
      <c r="A75" s="63"/>
      <c r="B75" s="60"/>
      <c r="C75" s="20" t="s">
        <v>73</v>
      </c>
      <c r="D75" s="41"/>
      <c r="E75" s="41"/>
      <c r="F75" s="41"/>
      <c r="G75" s="41">
        <v>15285</v>
      </c>
      <c r="H75" s="41">
        <v>14715</v>
      </c>
      <c r="I75" s="41">
        <v>14108</v>
      </c>
      <c r="J75" s="41"/>
      <c r="K75" s="41"/>
      <c r="L75" s="41"/>
      <c r="M75" s="41"/>
      <c r="N75" s="41"/>
      <c r="O75" s="41"/>
      <c r="P75" s="42">
        <f t="shared" si="4"/>
        <v>44108</v>
      </c>
    </row>
    <row r="76" spans="1:16" s="4" customFormat="1" ht="17.25" customHeight="1" x14ac:dyDescent="0.4">
      <c r="A76" s="63"/>
      <c r="B76" s="60"/>
      <c r="C76" s="20" t="s">
        <v>74</v>
      </c>
      <c r="D76" s="41">
        <v>16855</v>
      </c>
      <c r="E76" s="41">
        <v>15478</v>
      </c>
      <c r="F76" s="41">
        <v>17783</v>
      </c>
      <c r="G76" s="41"/>
      <c r="H76" s="41"/>
      <c r="I76" s="41"/>
      <c r="J76" s="41">
        <v>15382</v>
      </c>
      <c r="K76" s="41">
        <v>14340</v>
      </c>
      <c r="L76" s="41">
        <v>16297</v>
      </c>
      <c r="M76" s="41">
        <v>15590</v>
      </c>
      <c r="N76" s="41">
        <v>15407</v>
      </c>
      <c r="O76" s="41">
        <v>17749</v>
      </c>
      <c r="P76" s="42">
        <f t="shared" si="4"/>
        <v>144881</v>
      </c>
    </row>
    <row r="77" spans="1:16" s="4" customFormat="1" ht="17.25" customHeight="1" x14ac:dyDescent="0.4">
      <c r="A77" s="64"/>
      <c r="B77" s="61"/>
      <c r="C77" s="20" t="s">
        <v>75</v>
      </c>
      <c r="D77" s="41">
        <v>14203</v>
      </c>
      <c r="E77" s="41">
        <v>16636</v>
      </c>
      <c r="F77" s="41">
        <v>13089</v>
      </c>
      <c r="G77" s="41">
        <v>13965</v>
      </c>
      <c r="H77" s="41">
        <v>14518</v>
      </c>
      <c r="I77" s="41">
        <v>13829</v>
      </c>
      <c r="J77" s="41">
        <v>11234</v>
      </c>
      <c r="K77" s="41">
        <v>11752</v>
      </c>
      <c r="L77" s="41">
        <v>14509</v>
      </c>
      <c r="M77" s="41">
        <v>17266</v>
      </c>
      <c r="N77" s="41">
        <v>14426</v>
      </c>
      <c r="O77" s="41">
        <v>15093</v>
      </c>
      <c r="P77" s="42">
        <f t="shared" si="4"/>
        <v>170520</v>
      </c>
    </row>
    <row r="78" spans="1:16" s="4" customFormat="1" ht="17.25" customHeight="1" x14ac:dyDescent="0.4">
      <c r="A78" s="62">
        <v>10</v>
      </c>
      <c r="B78" s="59" t="s">
        <v>65</v>
      </c>
      <c r="C78" s="20" t="s">
        <v>72</v>
      </c>
      <c r="D78" s="41"/>
      <c r="E78" s="41"/>
      <c r="F78" s="41"/>
      <c r="G78" s="41">
        <v>4676</v>
      </c>
      <c r="H78" s="41">
        <v>4309</v>
      </c>
      <c r="I78" s="41">
        <v>4355</v>
      </c>
      <c r="J78" s="41"/>
      <c r="K78" s="41"/>
      <c r="L78" s="41"/>
      <c r="M78" s="41"/>
      <c r="N78" s="41"/>
      <c r="O78" s="41"/>
      <c r="P78" s="42">
        <f t="shared" si="4"/>
        <v>13340</v>
      </c>
    </row>
    <row r="79" spans="1:16" s="4" customFormat="1" ht="17.25" customHeight="1" x14ac:dyDescent="0.4">
      <c r="A79" s="63"/>
      <c r="B79" s="60"/>
      <c r="C79" s="20" t="s">
        <v>73</v>
      </c>
      <c r="D79" s="41"/>
      <c r="E79" s="41"/>
      <c r="F79" s="41"/>
      <c r="G79" s="41">
        <v>16860</v>
      </c>
      <c r="H79" s="41">
        <v>17122</v>
      </c>
      <c r="I79" s="41">
        <v>16310</v>
      </c>
      <c r="J79" s="41"/>
      <c r="K79" s="41"/>
      <c r="L79" s="41"/>
      <c r="M79" s="41"/>
      <c r="N79" s="41"/>
      <c r="O79" s="41"/>
      <c r="P79" s="42">
        <f t="shared" si="4"/>
        <v>50292</v>
      </c>
    </row>
    <row r="80" spans="1:16" s="4" customFormat="1" ht="17.25" customHeight="1" x14ac:dyDescent="0.4">
      <c r="A80" s="63"/>
      <c r="B80" s="60"/>
      <c r="C80" s="20" t="s">
        <v>74</v>
      </c>
      <c r="D80" s="41">
        <v>19460</v>
      </c>
      <c r="E80" s="41">
        <v>17903</v>
      </c>
      <c r="F80" s="41">
        <v>20929</v>
      </c>
      <c r="G80" s="41"/>
      <c r="H80" s="41"/>
      <c r="I80" s="41"/>
      <c r="J80" s="41">
        <v>22583</v>
      </c>
      <c r="K80" s="41">
        <v>20459</v>
      </c>
      <c r="L80" s="41">
        <v>18974</v>
      </c>
      <c r="M80" s="41">
        <v>18341</v>
      </c>
      <c r="N80" s="41">
        <v>17668</v>
      </c>
      <c r="O80" s="41">
        <v>20533</v>
      </c>
      <c r="P80" s="42">
        <f t="shared" si="4"/>
        <v>176850</v>
      </c>
    </row>
    <row r="81" spans="1:16" s="4" customFormat="1" ht="17.25" customHeight="1" x14ac:dyDescent="0.4">
      <c r="A81" s="64"/>
      <c r="B81" s="61"/>
      <c r="C81" s="20" t="s">
        <v>75</v>
      </c>
      <c r="D81" s="41">
        <v>16823</v>
      </c>
      <c r="E81" s="41">
        <v>19623</v>
      </c>
      <c r="F81" s="41">
        <v>15527</v>
      </c>
      <c r="G81" s="41">
        <v>16931</v>
      </c>
      <c r="H81" s="41">
        <v>17973</v>
      </c>
      <c r="I81" s="41">
        <v>16887</v>
      </c>
      <c r="J81" s="41">
        <v>18384</v>
      </c>
      <c r="K81" s="41">
        <v>18577</v>
      </c>
      <c r="L81" s="41">
        <v>17580</v>
      </c>
      <c r="M81" s="41">
        <v>21190</v>
      </c>
      <c r="N81" s="41">
        <v>17835</v>
      </c>
      <c r="O81" s="41">
        <v>18325</v>
      </c>
      <c r="P81" s="42">
        <f t="shared" si="4"/>
        <v>215655</v>
      </c>
    </row>
    <row r="82" spans="1:16" s="4" customFormat="1" ht="17.25" customHeight="1" x14ac:dyDescent="0.4">
      <c r="A82" s="62">
        <v>11</v>
      </c>
      <c r="B82" s="59" t="s">
        <v>66</v>
      </c>
      <c r="C82" s="20" t="s">
        <v>72</v>
      </c>
      <c r="D82" s="41"/>
      <c r="E82" s="41"/>
      <c r="F82" s="41"/>
      <c r="G82" s="41">
        <v>15473</v>
      </c>
      <c r="H82" s="41">
        <v>14786</v>
      </c>
      <c r="I82" s="41">
        <v>13403</v>
      </c>
      <c r="J82" s="41"/>
      <c r="K82" s="41"/>
      <c r="L82" s="41"/>
      <c r="M82" s="41"/>
      <c r="N82" s="41"/>
      <c r="O82" s="41"/>
      <c r="P82" s="42">
        <f t="shared" si="4"/>
        <v>43662</v>
      </c>
    </row>
    <row r="83" spans="1:16" s="4" customFormat="1" ht="17.25" customHeight="1" x14ac:dyDescent="0.4">
      <c r="A83" s="63"/>
      <c r="B83" s="60"/>
      <c r="C83" s="20" t="s">
        <v>73</v>
      </c>
      <c r="D83" s="41"/>
      <c r="E83" s="41"/>
      <c r="F83" s="41"/>
      <c r="G83" s="41">
        <v>64268</v>
      </c>
      <c r="H83" s="41">
        <v>60094</v>
      </c>
      <c r="I83" s="41">
        <v>57673</v>
      </c>
      <c r="J83" s="41"/>
      <c r="K83" s="41"/>
      <c r="L83" s="41"/>
      <c r="M83" s="41"/>
      <c r="N83" s="41"/>
      <c r="O83" s="41"/>
      <c r="P83" s="42">
        <f t="shared" si="4"/>
        <v>182035</v>
      </c>
    </row>
    <row r="84" spans="1:16" s="4" customFormat="1" ht="17.25" customHeight="1" x14ac:dyDescent="0.4">
      <c r="A84" s="63"/>
      <c r="B84" s="60"/>
      <c r="C84" s="20" t="s">
        <v>74</v>
      </c>
      <c r="D84" s="41">
        <v>65755</v>
      </c>
      <c r="E84" s="41">
        <v>62490</v>
      </c>
      <c r="F84" s="41">
        <v>72956</v>
      </c>
      <c r="G84" s="41"/>
      <c r="H84" s="41"/>
      <c r="I84" s="41"/>
      <c r="J84" s="41">
        <v>74548</v>
      </c>
      <c r="K84" s="41">
        <v>68876</v>
      </c>
      <c r="L84" s="41">
        <v>67188</v>
      </c>
      <c r="M84" s="41">
        <v>62699</v>
      </c>
      <c r="N84" s="41">
        <v>62753</v>
      </c>
      <c r="O84" s="41">
        <v>72041</v>
      </c>
      <c r="P84" s="42">
        <f t="shared" si="4"/>
        <v>609306</v>
      </c>
    </row>
    <row r="85" spans="1:16" s="4" customFormat="1" ht="17.25" customHeight="1" x14ac:dyDescent="0.4">
      <c r="A85" s="64"/>
      <c r="B85" s="61"/>
      <c r="C85" s="20" t="s">
        <v>75</v>
      </c>
      <c r="D85" s="41">
        <v>46316</v>
      </c>
      <c r="E85" s="41">
        <v>54254</v>
      </c>
      <c r="F85" s="41">
        <v>43728</v>
      </c>
      <c r="G85" s="41">
        <v>49455</v>
      </c>
      <c r="H85" s="41">
        <v>54789</v>
      </c>
      <c r="I85" s="41">
        <v>50157</v>
      </c>
      <c r="J85" s="41">
        <v>46308</v>
      </c>
      <c r="K85" s="41">
        <v>46636</v>
      </c>
      <c r="L85" s="41">
        <v>52946</v>
      </c>
      <c r="M85" s="41">
        <v>63155</v>
      </c>
      <c r="N85" s="41">
        <v>53532</v>
      </c>
      <c r="O85" s="41">
        <v>57664</v>
      </c>
      <c r="P85" s="42">
        <f t="shared" si="4"/>
        <v>618940</v>
      </c>
    </row>
    <row r="86" spans="1:16" s="4" customFormat="1" ht="17.25" customHeight="1" x14ac:dyDescent="0.4">
      <c r="A86" s="62">
        <v>12</v>
      </c>
      <c r="B86" s="59" t="s">
        <v>67</v>
      </c>
      <c r="C86" s="20" t="s">
        <v>72</v>
      </c>
      <c r="D86" s="41"/>
      <c r="E86" s="41"/>
      <c r="F86" s="41"/>
      <c r="G86" s="41">
        <v>1589</v>
      </c>
      <c r="H86" s="41">
        <v>1528</v>
      </c>
      <c r="I86" s="41">
        <v>1323</v>
      </c>
      <c r="J86" s="41"/>
      <c r="K86" s="41"/>
      <c r="L86" s="41"/>
      <c r="M86" s="41"/>
      <c r="N86" s="41"/>
      <c r="O86" s="41"/>
      <c r="P86" s="42">
        <f t="shared" ref="P86:P89" si="5">SUM(D86:O86)</f>
        <v>4440</v>
      </c>
    </row>
    <row r="87" spans="1:16" s="4" customFormat="1" ht="17.25" customHeight="1" x14ac:dyDescent="0.4">
      <c r="A87" s="63"/>
      <c r="B87" s="60"/>
      <c r="C87" s="20" t="s">
        <v>73</v>
      </c>
      <c r="D87" s="41"/>
      <c r="E87" s="41"/>
      <c r="F87" s="41"/>
      <c r="G87" s="41">
        <v>5627</v>
      </c>
      <c r="H87" s="41">
        <v>5537</v>
      </c>
      <c r="I87" s="41">
        <v>4945</v>
      </c>
      <c r="J87" s="41"/>
      <c r="K87" s="41"/>
      <c r="L87" s="41"/>
      <c r="M87" s="41"/>
      <c r="N87" s="41"/>
      <c r="O87" s="41"/>
      <c r="P87" s="42">
        <f t="shared" si="5"/>
        <v>16109</v>
      </c>
    </row>
    <row r="88" spans="1:16" s="4" customFormat="1" ht="17.25" customHeight="1" x14ac:dyDescent="0.4">
      <c r="A88" s="63"/>
      <c r="B88" s="60"/>
      <c r="C88" s="20" t="s">
        <v>74</v>
      </c>
      <c r="D88" s="41">
        <v>6718</v>
      </c>
      <c r="E88" s="41">
        <v>6079</v>
      </c>
      <c r="F88" s="41">
        <v>6467</v>
      </c>
      <c r="G88" s="41"/>
      <c r="H88" s="41"/>
      <c r="I88" s="41"/>
      <c r="J88" s="41">
        <v>6643</v>
      </c>
      <c r="K88" s="41">
        <v>6378</v>
      </c>
      <c r="L88" s="41">
        <v>6746</v>
      </c>
      <c r="M88" s="41">
        <v>6482</v>
      </c>
      <c r="N88" s="41">
        <v>6517</v>
      </c>
      <c r="O88" s="41">
        <v>6999</v>
      </c>
      <c r="P88" s="42">
        <f t="shared" si="5"/>
        <v>59029</v>
      </c>
    </row>
    <row r="89" spans="1:16" s="4" customFormat="1" ht="17.25" customHeight="1" x14ac:dyDescent="0.4">
      <c r="A89" s="64"/>
      <c r="B89" s="61"/>
      <c r="C89" s="20" t="s">
        <v>75</v>
      </c>
      <c r="D89" s="41">
        <v>6005</v>
      </c>
      <c r="E89" s="41">
        <v>6609</v>
      </c>
      <c r="F89" s="41">
        <v>6124</v>
      </c>
      <c r="G89" s="41">
        <v>6750</v>
      </c>
      <c r="H89" s="41">
        <v>7287</v>
      </c>
      <c r="I89" s="41">
        <v>5557</v>
      </c>
      <c r="J89" s="41">
        <v>4904</v>
      </c>
      <c r="K89" s="41">
        <v>5373</v>
      </c>
      <c r="L89" s="41">
        <v>6612</v>
      </c>
      <c r="M89" s="41">
        <v>7707</v>
      </c>
      <c r="N89" s="41">
        <v>6261</v>
      </c>
      <c r="O89" s="41">
        <v>6346</v>
      </c>
      <c r="P89" s="42">
        <f t="shared" si="5"/>
        <v>75535</v>
      </c>
    </row>
    <row r="90" spans="1:16" s="4" customFormat="1" ht="17.25" customHeight="1" x14ac:dyDescent="0.4">
      <c r="A90" s="62">
        <v>13</v>
      </c>
      <c r="B90" s="59" t="s">
        <v>68</v>
      </c>
      <c r="C90" s="20" t="s">
        <v>72</v>
      </c>
      <c r="D90" s="41"/>
      <c r="E90" s="41"/>
      <c r="F90" s="41"/>
      <c r="G90" s="41">
        <v>1727</v>
      </c>
      <c r="H90" s="41">
        <v>1747</v>
      </c>
      <c r="I90" s="41">
        <v>1559</v>
      </c>
      <c r="J90" s="41"/>
      <c r="K90" s="41"/>
      <c r="L90" s="41"/>
      <c r="M90" s="41"/>
      <c r="N90" s="41"/>
      <c r="O90" s="41"/>
      <c r="P90" s="42">
        <f t="shared" ref="P90:P93" si="6">SUM(D90:O90)</f>
        <v>5033</v>
      </c>
    </row>
    <row r="91" spans="1:16" s="4" customFormat="1" ht="17.25" customHeight="1" x14ac:dyDescent="0.4">
      <c r="A91" s="63"/>
      <c r="B91" s="60"/>
      <c r="C91" s="20" t="s">
        <v>73</v>
      </c>
      <c r="D91" s="41"/>
      <c r="E91" s="41"/>
      <c r="F91" s="41"/>
      <c r="G91" s="41">
        <v>6147</v>
      </c>
      <c r="H91" s="41">
        <v>5632</v>
      </c>
      <c r="I91" s="41">
        <v>5098</v>
      </c>
      <c r="J91" s="41"/>
      <c r="K91" s="41"/>
      <c r="L91" s="41"/>
      <c r="M91" s="41"/>
      <c r="N91" s="41"/>
      <c r="O91" s="41"/>
      <c r="P91" s="42">
        <f t="shared" si="6"/>
        <v>16877</v>
      </c>
    </row>
    <row r="92" spans="1:16" s="4" customFormat="1" ht="17.25" customHeight="1" x14ac:dyDescent="0.4">
      <c r="A92" s="63"/>
      <c r="B92" s="60"/>
      <c r="C92" s="20" t="s">
        <v>74</v>
      </c>
      <c r="D92" s="41">
        <v>5345</v>
      </c>
      <c r="E92" s="41">
        <v>5024</v>
      </c>
      <c r="F92" s="41">
        <v>6276</v>
      </c>
      <c r="G92" s="41"/>
      <c r="H92" s="41"/>
      <c r="I92" s="41"/>
      <c r="J92" s="41">
        <v>6092</v>
      </c>
      <c r="K92" s="41">
        <v>5351</v>
      </c>
      <c r="L92" s="41">
        <v>5477</v>
      </c>
      <c r="M92" s="41">
        <v>5060</v>
      </c>
      <c r="N92" s="41">
        <v>5026</v>
      </c>
      <c r="O92" s="41">
        <v>5760</v>
      </c>
      <c r="P92" s="42">
        <f t="shared" si="6"/>
        <v>49411</v>
      </c>
    </row>
    <row r="93" spans="1:16" s="4" customFormat="1" ht="17.25" customHeight="1" x14ac:dyDescent="0.4">
      <c r="A93" s="64"/>
      <c r="B93" s="61"/>
      <c r="C93" s="20" t="s">
        <v>75</v>
      </c>
      <c r="D93" s="41">
        <v>4529</v>
      </c>
      <c r="E93" s="41">
        <v>5614</v>
      </c>
      <c r="F93" s="41">
        <v>5066</v>
      </c>
      <c r="G93" s="41">
        <v>6823</v>
      </c>
      <c r="H93" s="41">
        <v>7149</v>
      </c>
      <c r="I93" s="41">
        <v>6525</v>
      </c>
      <c r="J93" s="41">
        <v>5040</v>
      </c>
      <c r="K93" s="41">
        <v>4840</v>
      </c>
      <c r="L93" s="41">
        <v>4982</v>
      </c>
      <c r="M93" s="41">
        <v>5536</v>
      </c>
      <c r="N93" s="41">
        <v>4520</v>
      </c>
      <c r="O93" s="41">
        <v>4767</v>
      </c>
      <c r="P93" s="42">
        <f t="shared" si="6"/>
        <v>65391</v>
      </c>
    </row>
    <row r="94" spans="1:16" s="4" customFormat="1" ht="17.25" customHeight="1" x14ac:dyDescent="0.4">
      <c r="A94" s="2"/>
      <c r="B94" s="74" t="s">
        <v>43</v>
      </c>
      <c r="C94" s="74"/>
      <c r="D94" s="43">
        <f>SUM(D42:D93)</f>
        <v>520768</v>
      </c>
      <c r="E94" s="43">
        <f t="shared" ref="E94:P94" si="7">SUM(E42:E93)</f>
        <v>525098</v>
      </c>
      <c r="F94" s="43">
        <f t="shared" si="7"/>
        <v>522044</v>
      </c>
      <c r="G94" s="43">
        <f t="shared" si="7"/>
        <v>564133</v>
      </c>
      <c r="H94" s="43">
        <f t="shared" si="7"/>
        <v>567941</v>
      </c>
      <c r="I94" s="43">
        <f t="shared" si="7"/>
        <v>532026</v>
      </c>
      <c r="J94" s="43">
        <f t="shared" si="7"/>
        <v>530633</v>
      </c>
      <c r="K94" s="43">
        <f t="shared" si="7"/>
        <v>517999</v>
      </c>
      <c r="L94" s="43">
        <f t="shared" si="7"/>
        <v>550352</v>
      </c>
      <c r="M94" s="43">
        <f t="shared" si="7"/>
        <v>564231</v>
      </c>
      <c r="N94" s="43">
        <f t="shared" si="7"/>
        <v>514618</v>
      </c>
      <c r="O94" s="43">
        <f t="shared" si="7"/>
        <v>564283</v>
      </c>
      <c r="P94" s="43">
        <f t="shared" si="7"/>
        <v>6474126</v>
      </c>
    </row>
    <row r="95" spans="1:16" ht="17.25" customHeight="1" x14ac:dyDescent="0.4"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</row>
    <row r="97" spans="1:16" ht="17.25" customHeight="1" x14ac:dyDescent="0.4">
      <c r="A97" s="2" t="s">
        <v>53</v>
      </c>
      <c r="F97" s="4" t="s">
        <v>50</v>
      </c>
    </row>
    <row r="98" spans="1:16" ht="17.25" customHeight="1" x14ac:dyDescent="0.4">
      <c r="A98" s="44" t="s">
        <v>1</v>
      </c>
      <c r="B98" s="67" t="s">
        <v>2</v>
      </c>
      <c r="C98" s="68"/>
      <c r="D98" s="19" t="s">
        <v>7</v>
      </c>
      <c r="E98" s="19" t="s">
        <v>8</v>
      </c>
      <c r="F98" s="19" t="s">
        <v>9</v>
      </c>
      <c r="G98" s="19" t="s">
        <v>10</v>
      </c>
      <c r="H98" s="19" t="s">
        <v>11</v>
      </c>
      <c r="I98" s="19" t="s">
        <v>12</v>
      </c>
      <c r="J98" s="19" t="s">
        <v>13</v>
      </c>
      <c r="K98" s="19" t="s">
        <v>14</v>
      </c>
      <c r="L98" s="19" t="s">
        <v>15</v>
      </c>
      <c r="M98" s="19" t="s">
        <v>16</v>
      </c>
      <c r="N98" s="19" t="s">
        <v>17</v>
      </c>
      <c r="O98" s="19" t="s">
        <v>18</v>
      </c>
      <c r="P98" s="19" t="s">
        <v>3</v>
      </c>
    </row>
    <row r="99" spans="1:16" ht="17.25" customHeight="1" x14ac:dyDescent="0.4">
      <c r="A99" s="44"/>
      <c r="B99" s="69"/>
      <c r="C99" s="70"/>
      <c r="D99" s="19" t="s">
        <v>19</v>
      </c>
      <c r="E99" s="19" t="s">
        <v>19</v>
      </c>
      <c r="F99" s="19" t="s">
        <v>19</v>
      </c>
      <c r="G99" s="19" t="s">
        <v>19</v>
      </c>
      <c r="H99" s="19" t="s">
        <v>19</v>
      </c>
      <c r="I99" s="19" t="s">
        <v>19</v>
      </c>
      <c r="J99" s="19" t="s">
        <v>19</v>
      </c>
      <c r="K99" s="19" t="s">
        <v>19</v>
      </c>
      <c r="L99" s="19" t="s">
        <v>19</v>
      </c>
      <c r="M99" s="19" t="s">
        <v>19</v>
      </c>
      <c r="N99" s="19" t="s">
        <v>19</v>
      </c>
      <c r="O99" s="19" t="s">
        <v>19</v>
      </c>
      <c r="P99" s="19" t="s">
        <v>19</v>
      </c>
    </row>
    <row r="100" spans="1:16" ht="17.25" customHeight="1" x14ac:dyDescent="0.4">
      <c r="A100" s="20">
        <v>1</v>
      </c>
      <c r="B100" s="65" t="s">
        <v>32</v>
      </c>
      <c r="C100" s="66"/>
      <c r="D100" s="39">
        <f t="shared" ref="D100:O100" si="8">ROUNDDOWN(D24*$F$6*0.85+D42*$F$8+D43*$F$9+D44*$F$10+D45*$F$11+SUM(D42:D45)*D$18,0)+ROUNDDOWN(SUM(D42:D45)*D$19,0)</f>
        <v>-1187920</v>
      </c>
      <c r="E100" s="39">
        <f t="shared" si="8"/>
        <v>-1154084</v>
      </c>
      <c r="F100" s="39">
        <f t="shared" si="8"/>
        <v>-1155833</v>
      </c>
      <c r="G100" s="39">
        <f t="shared" si="8"/>
        <v>-1231495</v>
      </c>
      <c r="H100" s="39">
        <f t="shared" si="8"/>
        <v>-1231822</v>
      </c>
      <c r="I100" s="39">
        <f t="shared" si="8"/>
        <v>-1157786</v>
      </c>
      <c r="J100" s="39">
        <f t="shared" si="8"/>
        <v>-1147942</v>
      </c>
      <c r="K100" s="39">
        <f t="shared" si="8"/>
        <v>-1148936</v>
      </c>
      <c r="L100" s="39">
        <f t="shared" si="8"/>
        <v>-1277665</v>
      </c>
      <c r="M100" s="39">
        <f t="shared" si="8"/>
        <v>-1287176</v>
      </c>
      <c r="N100" s="39">
        <f t="shared" si="8"/>
        <v>-1191139</v>
      </c>
      <c r="O100" s="39">
        <f t="shared" si="8"/>
        <v>-1265522</v>
      </c>
      <c r="P100" s="39">
        <f t="shared" ref="P100:P110" si="9">SUM(D100:O100)</f>
        <v>-14437320</v>
      </c>
    </row>
    <row r="101" spans="1:16" ht="17.25" customHeight="1" x14ac:dyDescent="0.4">
      <c r="A101" s="20">
        <v>2</v>
      </c>
      <c r="B101" s="65" t="s">
        <v>33</v>
      </c>
      <c r="C101" s="66"/>
      <c r="D101" s="39">
        <f t="shared" ref="D101:O101" si="10">ROUNDDOWN(D25*$F$6*0.85+D46*$F$8+D47*$F$9+D48*$F$10+D49*$F$11+SUM(D46:D49)*D$18,0)+ROUNDDOWN(SUM(D46:D49)*D$19,0)</f>
        <v>-187298</v>
      </c>
      <c r="E101" s="39">
        <f t="shared" si="10"/>
        <v>-197414</v>
      </c>
      <c r="F101" s="39">
        <f t="shared" si="10"/>
        <v>-200232</v>
      </c>
      <c r="G101" s="39">
        <f t="shared" si="10"/>
        <v>-201733</v>
      </c>
      <c r="H101" s="39">
        <f t="shared" si="10"/>
        <v>-203044</v>
      </c>
      <c r="I101" s="39">
        <f t="shared" si="10"/>
        <v>-194348</v>
      </c>
      <c r="J101" s="39">
        <f t="shared" si="10"/>
        <v>-204286</v>
      </c>
      <c r="K101" s="39">
        <f t="shared" si="10"/>
        <v>-197229</v>
      </c>
      <c r="L101" s="39">
        <f t="shared" si="10"/>
        <v>-197847</v>
      </c>
      <c r="M101" s="39">
        <f t="shared" si="10"/>
        <v>-192538</v>
      </c>
      <c r="N101" s="39">
        <f t="shared" si="10"/>
        <v>-174195</v>
      </c>
      <c r="O101" s="39">
        <f t="shared" si="10"/>
        <v>-192191</v>
      </c>
      <c r="P101" s="39">
        <f t="shared" si="9"/>
        <v>-2342355</v>
      </c>
    </row>
    <row r="102" spans="1:16" ht="17.25" customHeight="1" x14ac:dyDescent="0.4">
      <c r="A102" s="20">
        <v>3</v>
      </c>
      <c r="B102" s="65" t="s">
        <v>34</v>
      </c>
      <c r="C102" s="66"/>
      <c r="D102" s="39">
        <f t="shared" ref="D102:O102" si="11">ROUNDDOWN(D26*$F$6*0.85+D50*$F$8+D51*$F$9+D52*$F$10+D53*$F$11+SUM(D50:D53)*D$18,0)+ROUNDDOWN(SUM(D50:D53)*D$19,0)</f>
        <v>-84135</v>
      </c>
      <c r="E102" s="39">
        <f t="shared" si="11"/>
        <v>-81841</v>
      </c>
      <c r="F102" s="39">
        <f t="shared" si="11"/>
        <v>-78820</v>
      </c>
      <c r="G102" s="39">
        <f t="shared" si="11"/>
        <v>-84851</v>
      </c>
      <c r="H102" s="39">
        <f t="shared" si="11"/>
        <v>-84988</v>
      </c>
      <c r="I102" s="39">
        <f t="shared" si="11"/>
        <v>-81149</v>
      </c>
      <c r="J102" s="39">
        <f t="shared" si="11"/>
        <v>-81823</v>
      </c>
      <c r="K102" s="39">
        <f t="shared" si="11"/>
        <v>-80118</v>
      </c>
      <c r="L102" s="39">
        <f t="shared" si="11"/>
        <v>-95685</v>
      </c>
      <c r="M102" s="39">
        <f t="shared" si="11"/>
        <v>-93022</v>
      </c>
      <c r="N102" s="39">
        <f t="shared" si="11"/>
        <v>-84172</v>
      </c>
      <c r="O102" s="39">
        <f t="shared" si="11"/>
        <v>-92750</v>
      </c>
      <c r="P102" s="39">
        <f t="shared" si="9"/>
        <v>-1023354</v>
      </c>
    </row>
    <row r="103" spans="1:16" ht="17.25" customHeight="1" x14ac:dyDescent="0.4">
      <c r="A103" s="20">
        <v>4</v>
      </c>
      <c r="B103" s="65" t="s">
        <v>35</v>
      </c>
      <c r="C103" s="66"/>
      <c r="D103" s="39">
        <f t="shared" ref="D103:O103" si="12">ROUNDDOWN(D27*$F$6*0.85+D54*$F$8+D55*$F$9+D56*$F$10+D57*$F$11+SUM(D54:D57)*D$18,0)+ROUNDDOWN(SUM(D54:D57)*D$19,0)</f>
        <v>-47549</v>
      </c>
      <c r="E103" s="39">
        <f t="shared" si="12"/>
        <v>-46443</v>
      </c>
      <c r="F103" s="39">
        <f t="shared" si="12"/>
        <v>-46894</v>
      </c>
      <c r="G103" s="39">
        <f t="shared" si="12"/>
        <v>-54359</v>
      </c>
      <c r="H103" s="39">
        <f t="shared" si="12"/>
        <v>-53630</v>
      </c>
      <c r="I103" s="39">
        <f t="shared" si="12"/>
        <v>-48179</v>
      </c>
      <c r="J103" s="39">
        <f t="shared" si="12"/>
        <v>-46652</v>
      </c>
      <c r="K103" s="39">
        <f t="shared" si="12"/>
        <v>-45262</v>
      </c>
      <c r="L103" s="39">
        <f t="shared" si="12"/>
        <v>-53395</v>
      </c>
      <c r="M103" s="39">
        <f t="shared" si="12"/>
        <v>-54019</v>
      </c>
      <c r="N103" s="39">
        <f t="shared" si="12"/>
        <v>-49427</v>
      </c>
      <c r="O103" s="39">
        <f t="shared" si="12"/>
        <v>-57467</v>
      </c>
      <c r="P103" s="39">
        <f t="shared" si="9"/>
        <v>-603276</v>
      </c>
    </row>
    <row r="104" spans="1:16" ht="17.25" customHeight="1" x14ac:dyDescent="0.4">
      <c r="A104" s="20">
        <v>5</v>
      </c>
      <c r="B104" s="65" t="s">
        <v>36</v>
      </c>
      <c r="C104" s="66"/>
      <c r="D104" s="39">
        <f t="shared" ref="D104:O104" si="13">ROUNDDOWN(D28*$F$6*0.85+D58*$F$8+D59*$F$9+D60*$F$10+D61*$F$11+SUM(D58:D61)*D$18,0)+ROUNDDOWN(SUM(D58:D61)*D$19,0)</f>
        <v>-111611</v>
      </c>
      <c r="E104" s="39">
        <f t="shared" si="13"/>
        <v>-114632</v>
      </c>
      <c r="F104" s="39">
        <f t="shared" si="13"/>
        <v>-112340</v>
      </c>
      <c r="G104" s="39">
        <f t="shared" si="13"/>
        <v>-131449</v>
      </c>
      <c r="H104" s="39">
        <f t="shared" si="13"/>
        <v>-135929</v>
      </c>
      <c r="I104" s="39">
        <f t="shared" si="13"/>
        <v>-119923</v>
      </c>
      <c r="J104" s="39">
        <f t="shared" si="13"/>
        <v>-112940</v>
      </c>
      <c r="K104" s="39">
        <f t="shared" si="13"/>
        <v>-110424</v>
      </c>
      <c r="L104" s="39">
        <f t="shared" si="13"/>
        <v>-119156</v>
      </c>
      <c r="M104" s="39">
        <f t="shared" si="13"/>
        <v>-119651</v>
      </c>
      <c r="N104" s="39">
        <f t="shared" si="13"/>
        <v>-108935</v>
      </c>
      <c r="O104" s="39">
        <f t="shared" si="13"/>
        <v>-117716</v>
      </c>
      <c r="P104" s="39">
        <f t="shared" si="9"/>
        <v>-1414706</v>
      </c>
    </row>
    <row r="105" spans="1:16" ht="17.25" customHeight="1" x14ac:dyDescent="0.4">
      <c r="A105" s="20">
        <v>6</v>
      </c>
      <c r="B105" s="65" t="s">
        <v>37</v>
      </c>
      <c r="C105" s="66"/>
      <c r="D105" s="39">
        <f t="shared" ref="D105:O105" si="14">ROUNDDOWN(D29*$F$6*0.85+D62*$F$8+D63*$F$9+D64*$F$10+D65*$F$11+SUM(D62:D65)*D$18,0)+ROUNDDOWN(SUM(D62:D65)*D$19,0)</f>
        <v>-44632</v>
      </c>
      <c r="E105" s="39">
        <f t="shared" si="14"/>
        <v>-45757</v>
      </c>
      <c r="F105" s="39">
        <f t="shared" si="14"/>
        <v>-51640</v>
      </c>
      <c r="G105" s="39">
        <f t="shared" si="14"/>
        <v>-51547</v>
      </c>
      <c r="H105" s="39">
        <f t="shared" si="14"/>
        <v>-56319</v>
      </c>
      <c r="I105" s="39">
        <f t="shared" si="14"/>
        <v>-61887</v>
      </c>
      <c r="J105" s="39">
        <f t="shared" si="14"/>
        <v>-42123</v>
      </c>
      <c r="K105" s="39">
        <f t="shared" si="14"/>
        <v>-41307</v>
      </c>
      <c r="L105" s="39">
        <f t="shared" si="14"/>
        <v>-42704</v>
      </c>
      <c r="M105" s="39">
        <f t="shared" si="14"/>
        <v>-45361</v>
      </c>
      <c r="N105" s="39">
        <f t="shared" si="14"/>
        <v>-41597</v>
      </c>
      <c r="O105" s="39">
        <f t="shared" si="14"/>
        <v>-47086</v>
      </c>
      <c r="P105" s="39">
        <f t="shared" si="9"/>
        <v>-571960</v>
      </c>
    </row>
    <row r="106" spans="1:16" ht="17.25" customHeight="1" x14ac:dyDescent="0.4">
      <c r="A106" s="20">
        <v>7</v>
      </c>
      <c r="B106" s="65" t="s">
        <v>38</v>
      </c>
      <c r="C106" s="66"/>
      <c r="D106" s="39">
        <f t="shared" ref="D106:O106" si="15">ROUNDDOWN(D30*$F$6*0.85+D66*$F$8+D67*$F$9+D68*$F$10+D69*$F$11+SUM(D66:D69)*D$18,0)+ROUNDDOWN(SUM(D66:D69)*D$19,0)</f>
        <v>-41233</v>
      </c>
      <c r="E106" s="39">
        <f t="shared" si="15"/>
        <v>-35702</v>
      </c>
      <c r="F106" s="39">
        <f t="shared" si="15"/>
        <v>-41734</v>
      </c>
      <c r="G106" s="39">
        <f t="shared" si="15"/>
        <v>-46906</v>
      </c>
      <c r="H106" s="39">
        <f t="shared" si="15"/>
        <v>-44935</v>
      </c>
      <c r="I106" s="39">
        <f t="shared" si="15"/>
        <v>-39743</v>
      </c>
      <c r="J106" s="39">
        <f t="shared" si="15"/>
        <v>-35968</v>
      </c>
      <c r="K106" s="39">
        <f t="shared" si="15"/>
        <v>-36721</v>
      </c>
      <c r="L106" s="39">
        <f t="shared" si="15"/>
        <v>-50330</v>
      </c>
      <c r="M106" s="39">
        <f t="shared" si="15"/>
        <v>-49533</v>
      </c>
      <c r="N106" s="39">
        <f t="shared" si="15"/>
        <v>-46319</v>
      </c>
      <c r="O106" s="39">
        <f t="shared" si="15"/>
        <v>-47524</v>
      </c>
      <c r="P106" s="39">
        <f t="shared" si="9"/>
        <v>-516648</v>
      </c>
    </row>
    <row r="107" spans="1:16" ht="17.25" customHeight="1" x14ac:dyDescent="0.4">
      <c r="A107" s="20">
        <v>8</v>
      </c>
      <c r="B107" s="65" t="s">
        <v>39</v>
      </c>
      <c r="C107" s="66"/>
      <c r="D107" s="39">
        <f t="shared" ref="D107:O107" si="16">ROUNDDOWN(D31*$F$6*0.85+D70*$F$8+D71*$F$9+D72*$F$10+D73*$F$11+SUM(D70:D73)*D$18,0)+ROUNDDOWN(SUM(D70:D73)*D$19,0)</f>
        <v>-265555</v>
      </c>
      <c r="E107" s="39">
        <f t="shared" si="16"/>
        <v>-273224</v>
      </c>
      <c r="F107" s="39">
        <f t="shared" si="16"/>
        <v>-253639</v>
      </c>
      <c r="G107" s="39">
        <f t="shared" si="16"/>
        <v>-269930</v>
      </c>
      <c r="H107" s="39">
        <f t="shared" si="16"/>
        <v>-275844</v>
      </c>
      <c r="I107" s="39">
        <f t="shared" si="16"/>
        <v>-258448</v>
      </c>
      <c r="J107" s="39">
        <f t="shared" si="16"/>
        <v>-302870</v>
      </c>
      <c r="K107" s="39">
        <f t="shared" si="16"/>
        <v>-289280</v>
      </c>
      <c r="L107" s="39">
        <f t="shared" si="16"/>
        <v>-258491</v>
      </c>
      <c r="M107" s="39">
        <f t="shared" si="16"/>
        <v>-267347</v>
      </c>
      <c r="N107" s="39">
        <f t="shared" si="16"/>
        <v>-224173</v>
      </c>
      <c r="O107" s="39">
        <f t="shared" si="16"/>
        <v>-274800</v>
      </c>
      <c r="P107" s="39">
        <f t="shared" si="9"/>
        <v>-3213601</v>
      </c>
    </row>
    <row r="108" spans="1:16" ht="17.25" customHeight="1" x14ac:dyDescent="0.4">
      <c r="A108" s="20">
        <v>9</v>
      </c>
      <c r="B108" s="65" t="s">
        <v>40</v>
      </c>
      <c r="C108" s="66"/>
      <c r="D108" s="39">
        <f t="shared" ref="D108:O108" si="17">ROUNDDOWN(D32*$F$6*0.85+D74*$F$8+D75*$F$9+D76*$F$10+D77*$F$11+SUM(D74:D77)*D$18,0)+ROUNDDOWN(SUM(D74:D77)*D$19,0)</f>
        <v>-191939</v>
      </c>
      <c r="E108" s="39">
        <f t="shared" si="17"/>
        <v>-198465</v>
      </c>
      <c r="F108" s="39">
        <f t="shared" si="17"/>
        <v>-190789</v>
      </c>
      <c r="G108" s="39">
        <f t="shared" si="17"/>
        <v>-200776</v>
      </c>
      <c r="H108" s="39">
        <f t="shared" si="17"/>
        <v>-200016</v>
      </c>
      <c r="I108" s="39">
        <f t="shared" si="17"/>
        <v>-190622</v>
      </c>
      <c r="J108" s="39">
        <f t="shared" si="17"/>
        <v>-164487</v>
      </c>
      <c r="K108" s="39">
        <f t="shared" si="17"/>
        <v>-161248</v>
      </c>
      <c r="L108" s="39">
        <f t="shared" si="17"/>
        <v>-190381</v>
      </c>
      <c r="M108" s="39">
        <f t="shared" si="17"/>
        <v>-203050</v>
      </c>
      <c r="N108" s="39">
        <f t="shared" si="17"/>
        <v>-184368</v>
      </c>
      <c r="O108" s="39">
        <f t="shared" si="17"/>
        <v>-202963</v>
      </c>
      <c r="P108" s="39">
        <f t="shared" si="9"/>
        <v>-2279104</v>
      </c>
    </row>
    <row r="109" spans="1:16" ht="17.25" customHeight="1" x14ac:dyDescent="0.4">
      <c r="A109" s="20">
        <v>10</v>
      </c>
      <c r="B109" s="65" t="s">
        <v>41</v>
      </c>
      <c r="C109" s="66"/>
      <c r="D109" s="39">
        <f t="shared" ref="D109:O109" si="18">ROUNDDOWN(D33*$F$6*0.85+D78*$F$8+D79*$F$9+D80*$F$10+D81*$F$11+SUM(D78:D81)*D$18,0)+ROUNDDOWN(SUM(D78:D81)*D$19,0)</f>
        <v>-224229</v>
      </c>
      <c r="E109" s="39">
        <f t="shared" si="18"/>
        <v>-231911</v>
      </c>
      <c r="F109" s="39">
        <f t="shared" si="18"/>
        <v>-225298</v>
      </c>
      <c r="G109" s="39">
        <f t="shared" si="18"/>
        <v>-237726</v>
      </c>
      <c r="H109" s="39">
        <f t="shared" si="18"/>
        <v>-243517</v>
      </c>
      <c r="I109" s="39">
        <f t="shared" si="18"/>
        <v>-232072</v>
      </c>
      <c r="J109" s="39">
        <f t="shared" si="18"/>
        <v>-253176</v>
      </c>
      <c r="K109" s="39">
        <f t="shared" si="18"/>
        <v>-241242</v>
      </c>
      <c r="L109" s="39">
        <f t="shared" si="18"/>
        <v>-225904</v>
      </c>
      <c r="M109" s="39">
        <f t="shared" si="18"/>
        <v>-244301</v>
      </c>
      <c r="N109" s="39">
        <f t="shared" si="18"/>
        <v>-219409</v>
      </c>
      <c r="O109" s="39">
        <f t="shared" si="18"/>
        <v>-240143</v>
      </c>
      <c r="P109" s="39">
        <f t="shared" si="9"/>
        <v>-2818928</v>
      </c>
    </row>
    <row r="110" spans="1:16" ht="17.25" customHeight="1" x14ac:dyDescent="0.4">
      <c r="A110" s="20">
        <v>11</v>
      </c>
      <c r="B110" s="65" t="s">
        <v>42</v>
      </c>
      <c r="C110" s="66"/>
      <c r="D110" s="39">
        <f t="shared" ref="D110:O110" si="19">ROUNDDOWN(D34*$F$6*0.85+D82*$F$8+D83*$F$9+D84*$F$10+D85*$F$11+SUM(D82:D85)*D$18,0)+ROUNDDOWN(SUM(D82:D85)*D$19,0)</f>
        <v>-692599</v>
      </c>
      <c r="E110" s="39">
        <f t="shared" si="19"/>
        <v>-721478</v>
      </c>
      <c r="F110" s="39">
        <f t="shared" si="19"/>
        <v>-721107</v>
      </c>
      <c r="G110" s="39">
        <f t="shared" si="19"/>
        <v>-798431</v>
      </c>
      <c r="H110" s="39">
        <f t="shared" si="19"/>
        <v>-801355</v>
      </c>
      <c r="I110" s="39">
        <f t="shared" si="19"/>
        <v>-749220</v>
      </c>
      <c r="J110" s="39">
        <f t="shared" si="19"/>
        <v>-746890</v>
      </c>
      <c r="K110" s="39">
        <f t="shared" si="19"/>
        <v>-713864</v>
      </c>
      <c r="L110" s="39">
        <f t="shared" si="19"/>
        <v>-742428</v>
      </c>
      <c r="M110" s="39">
        <f t="shared" si="19"/>
        <v>-777778</v>
      </c>
      <c r="N110" s="39">
        <f t="shared" si="19"/>
        <v>-718641</v>
      </c>
      <c r="O110" s="39">
        <f t="shared" si="19"/>
        <v>-801577</v>
      </c>
      <c r="P110" s="39">
        <f t="shared" si="9"/>
        <v>-8985368</v>
      </c>
    </row>
    <row r="111" spans="1:16" ht="17.25" customHeight="1" x14ac:dyDescent="0.4">
      <c r="A111" s="20">
        <v>12</v>
      </c>
      <c r="B111" s="65" t="s">
        <v>67</v>
      </c>
      <c r="C111" s="66"/>
      <c r="D111" s="39">
        <f>ROUNDDOWN(D35*$F$6*0.85+D86*$F$8+D87*$F$9+D88*$F$10+D89*$F$11+SUM(D86:D89)*D$18,0)+ROUNDDOWN(SUM(D86:D89)*D$19,0)</f>
        <v>-78628</v>
      </c>
      <c r="E111" s="39">
        <f t="shared" ref="E111:O111" si="20">ROUNDDOWN(E35*$F$6*0.85+E86*$F$8+E87*$F$9+E88*$F$10+E89*$F$11+SUM(E86:E89)*E$18,0)+ROUNDDOWN(SUM(E86:E89)*E$19,0)</f>
        <v>-78412</v>
      </c>
      <c r="F111" s="39">
        <f t="shared" si="20"/>
        <v>-77812</v>
      </c>
      <c r="G111" s="39">
        <f t="shared" si="20"/>
        <v>-86310</v>
      </c>
      <c r="H111" s="39">
        <f t="shared" si="20"/>
        <v>-88696</v>
      </c>
      <c r="I111" s="39">
        <f t="shared" si="20"/>
        <v>-73079</v>
      </c>
      <c r="J111" s="39">
        <f t="shared" si="20"/>
        <v>-71360</v>
      </c>
      <c r="K111" s="39">
        <f t="shared" si="20"/>
        <v>-72622</v>
      </c>
      <c r="L111" s="39">
        <f t="shared" si="20"/>
        <v>-82553</v>
      </c>
      <c r="M111" s="39">
        <f t="shared" si="20"/>
        <v>-87688</v>
      </c>
      <c r="N111" s="39">
        <f t="shared" si="20"/>
        <v>-78968</v>
      </c>
      <c r="O111" s="39">
        <f t="shared" si="20"/>
        <v>-82472</v>
      </c>
      <c r="P111" s="39">
        <f t="shared" ref="P111:P112" si="21">SUM(D111:O111)</f>
        <v>-958600</v>
      </c>
    </row>
    <row r="112" spans="1:16" ht="17.25" customHeight="1" x14ac:dyDescent="0.4">
      <c r="A112" s="20">
        <v>13</v>
      </c>
      <c r="B112" s="65" t="s">
        <v>70</v>
      </c>
      <c r="C112" s="66"/>
      <c r="D112" s="39">
        <f>ROUNDDOWN(D36*$F$6*0.85+D90*$F$8+D91*$F$9+D92*$F$10+D93*$F$11+SUM(D90:D93)*D$18,0)+ROUNDDOWN(SUM(D90:D93)*D$19,0)</f>
        <v>-61021</v>
      </c>
      <c r="E112" s="39">
        <f t="shared" ref="E112:O112" si="22">ROUNDDOWN(E36*$F$6*0.85+E90*$F$8+E91*$F$9+E92*$F$10+E93*$F$11+SUM(E90:E93)*E$18,0)+ROUNDDOWN(SUM(E90:E93)*E$19,0)</f>
        <v>-65743</v>
      </c>
      <c r="F112" s="39">
        <f t="shared" si="22"/>
        <v>-70093</v>
      </c>
      <c r="G112" s="39">
        <f t="shared" si="22"/>
        <v>-90827</v>
      </c>
      <c r="H112" s="39">
        <f t="shared" si="22"/>
        <v>-89783</v>
      </c>
      <c r="I112" s="39">
        <f t="shared" si="22"/>
        <v>-81465</v>
      </c>
      <c r="J112" s="39">
        <f t="shared" si="22"/>
        <v>-68796</v>
      </c>
      <c r="K112" s="39">
        <f t="shared" si="22"/>
        <v>-62980</v>
      </c>
      <c r="L112" s="39">
        <f t="shared" si="22"/>
        <v>-64637</v>
      </c>
      <c r="M112" s="39">
        <f t="shared" si="22"/>
        <v>-65483</v>
      </c>
      <c r="N112" s="39">
        <f t="shared" si="22"/>
        <v>-58994</v>
      </c>
      <c r="O112" s="39">
        <f t="shared" si="22"/>
        <v>-65057</v>
      </c>
      <c r="P112" s="39">
        <f t="shared" si="21"/>
        <v>-844879</v>
      </c>
    </row>
    <row r="113" spans="2:16" ht="17.25" customHeight="1" x14ac:dyDescent="0.4">
      <c r="B113" s="74" t="s">
        <v>49</v>
      </c>
      <c r="C113" s="74"/>
      <c r="D113" s="40">
        <f>SUM(D100:D112)</f>
        <v>-3218349</v>
      </c>
      <c r="E113" s="40">
        <f t="shared" ref="E113:P113" si="23">SUM(E100:E112)</f>
        <v>-3245106</v>
      </c>
      <c r="F113" s="40">
        <f t="shared" si="23"/>
        <v>-3226231</v>
      </c>
      <c r="G113" s="40">
        <f t="shared" si="23"/>
        <v>-3486340</v>
      </c>
      <c r="H113" s="40">
        <f t="shared" si="23"/>
        <v>-3509878</v>
      </c>
      <c r="I113" s="40">
        <f t="shared" si="23"/>
        <v>-3287921</v>
      </c>
      <c r="J113" s="40">
        <f t="shared" si="23"/>
        <v>-3279313</v>
      </c>
      <c r="K113" s="40">
        <f t="shared" si="23"/>
        <v>-3201233</v>
      </c>
      <c r="L113" s="40">
        <f t="shared" si="23"/>
        <v>-3401176</v>
      </c>
      <c r="M113" s="40">
        <f t="shared" si="23"/>
        <v>-3486947</v>
      </c>
      <c r="N113" s="40">
        <f t="shared" si="23"/>
        <v>-3180337</v>
      </c>
      <c r="O113" s="40">
        <f t="shared" si="23"/>
        <v>-3487268</v>
      </c>
      <c r="P113" s="40">
        <f t="shared" si="23"/>
        <v>-40010099</v>
      </c>
    </row>
  </sheetData>
  <protectedRanges>
    <protectedRange sqref="E13 F6:F12" name="範囲1"/>
  </protectedRanges>
  <mergeCells count="67">
    <mergeCell ref="B113:C113"/>
    <mergeCell ref="B112:C112"/>
    <mergeCell ref="A19:C19"/>
    <mergeCell ref="A18:C18"/>
    <mergeCell ref="B94:C94"/>
    <mergeCell ref="B37:C37"/>
    <mergeCell ref="B111:C111"/>
    <mergeCell ref="B26:C26"/>
    <mergeCell ref="B25:C25"/>
    <mergeCell ref="B24:C24"/>
    <mergeCell ref="B22:C23"/>
    <mergeCell ref="B110:C110"/>
    <mergeCell ref="B109:C109"/>
    <mergeCell ref="B108:C108"/>
    <mergeCell ref="B107:C107"/>
    <mergeCell ref="B106:C106"/>
    <mergeCell ref="B105:C105"/>
    <mergeCell ref="B104:C104"/>
    <mergeCell ref="B103:C103"/>
    <mergeCell ref="B102:C102"/>
    <mergeCell ref="B101:C101"/>
    <mergeCell ref="B100:C100"/>
    <mergeCell ref="B98:C99"/>
    <mergeCell ref="A5:C5"/>
    <mergeCell ref="C40:C41"/>
    <mergeCell ref="B36:C36"/>
    <mergeCell ref="B35:C35"/>
    <mergeCell ref="B34:C34"/>
    <mergeCell ref="B33:C33"/>
    <mergeCell ref="B32:C32"/>
    <mergeCell ref="B31:C31"/>
    <mergeCell ref="B30:C30"/>
    <mergeCell ref="B29:C29"/>
    <mergeCell ref="B28:C28"/>
    <mergeCell ref="B27:C27"/>
    <mergeCell ref="B42:B45"/>
    <mergeCell ref="A42:A45"/>
    <mergeCell ref="B90:B93"/>
    <mergeCell ref="A90:A93"/>
    <mergeCell ref="B86:B89"/>
    <mergeCell ref="A86:A89"/>
    <mergeCell ref="B82:B85"/>
    <mergeCell ref="A82:A85"/>
    <mergeCell ref="B78:B81"/>
    <mergeCell ref="A78:A81"/>
    <mergeCell ref="B74:B77"/>
    <mergeCell ref="A74:A77"/>
    <mergeCell ref="B54:B57"/>
    <mergeCell ref="A54:A57"/>
    <mergeCell ref="B70:B73"/>
    <mergeCell ref="A70:A73"/>
    <mergeCell ref="A40:A41"/>
    <mergeCell ref="B40:B41"/>
    <mergeCell ref="A98:A99"/>
    <mergeCell ref="A22:A23"/>
    <mergeCell ref="A6:C11"/>
    <mergeCell ref="A17:C17"/>
    <mergeCell ref="B50:B53"/>
    <mergeCell ref="A50:A53"/>
    <mergeCell ref="B46:B49"/>
    <mergeCell ref="A46:A49"/>
    <mergeCell ref="B66:B69"/>
    <mergeCell ref="A66:A69"/>
    <mergeCell ref="B62:B65"/>
    <mergeCell ref="A62:A65"/>
    <mergeCell ref="B58:B61"/>
    <mergeCell ref="A58:A61"/>
  </mergeCells>
  <phoneticPr fontId="2"/>
  <pageMargins left="0.70866141732283472" right="0.70866141732283472" top="0.74803149606299213" bottom="0.74803149606299213" header="0.31496062992125984" footer="0.31496062992125984"/>
  <pageSetup paperSize="8" scale="49" fitToHeight="2" orientation="portrait" r:id="rId1"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2025-10-27T07:53:55Z</dcterms:modified>
</cp:coreProperties>
</file>